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1400" windowHeight="5895" tabRatio="0"/>
  </bookViews>
  <sheets>
    <sheet name="TDSheet" sheetId="1" r:id="rId1"/>
  </sheets>
  <definedNames>
    <definedName name="_xlnm.Print_Area" localSheetId="0">TDSheet!$A$1:$P$441</definedName>
  </definedNames>
  <calcPr calcId="124519" refMode="R1C1"/>
</workbook>
</file>

<file path=xl/calcChain.xml><?xml version="1.0" encoding="utf-8"?>
<calcChain xmlns="http://schemas.openxmlformats.org/spreadsheetml/2006/main">
  <c r="D387" i="1"/>
  <c r="C387"/>
  <c r="E386"/>
  <c r="D386"/>
  <c r="C386"/>
  <c r="F386"/>
  <c r="D385"/>
  <c r="F385"/>
  <c r="C385"/>
  <c r="E384"/>
  <c r="D384"/>
  <c r="C384"/>
  <c r="E383"/>
  <c r="D383"/>
  <c r="C383"/>
  <c r="E382"/>
  <c r="D382"/>
  <c r="C382"/>
  <c r="E381"/>
  <c r="D381"/>
  <c r="C381"/>
  <c r="E380"/>
  <c r="D380"/>
  <c r="C380"/>
  <c r="E379"/>
  <c r="D379"/>
  <c r="C379"/>
  <c r="E378"/>
  <c r="D378"/>
  <c r="C378"/>
  <c r="E377"/>
  <c r="D377"/>
  <c r="C377"/>
  <c r="E387"/>
  <c r="E388"/>
  <c r="D388"/>
  <c r="C388"/>
  <c r="E389"/>
  <c r="D389"/>
  <c r="C389"/>
  <c r="E390"/>
  <c r="D390"/>
  <c r="C390"/>
  <c r="G369"/>
  <c r="F369"/>
  <c r="E369"/>
  <c r="D369"/>
  <c r="G352"/>
  <c r="F352"/>
  <c r="E352"/>
  <c r="D352"/>
  <c r="G362"/>
  <c r="F362"/>
  <c r="E362"/>
  <c r="D362"/>
  <c r="C362"/>
  <c r="C352"/>
  <c r="C367"/>
  <c r="C369"/>
  <c r="G367"/>
  <c r="F367"/>
  <c r="E367"/>
  <c r="D367"/>
  <c r="G361"/>
  <c r="G356"/>
  <c r="E385"/>
  <c r="G339"/>
  <c r="F339"/>
  <c r="E339"/>
  <c r="D339"/>
  <c r="C339"/>
  <c r="G336"/>
  <c r="F336"/>
  <c r="E336"/>
  <c r="D336"/>
  <c r="C336"/>
  <c r="G327"/>
  <c r="F327"/>
  <c r="E327"/>
  <c r="D327"/>
  <c r="C327"/>
  <c r="C341"/>
  <c r="G316"/>
  <c r="F316"/>
  <c r="E316"/>
  <c r="D316"/>
  <c r="C316"/>
  <c r="G311"/>
  <c r="F311"/>
  <c r="E311"/>
  <c r="D311"/>
  <c r="C311"/>
  <c r="G303"/>
  <c r="F303"/>
  <c r="E303"/>
  <c r="D303"/>
  <c r="C303"/>
  <c r="C318"/>
  <c r="G285"/>
  <c r="F285"/>
  <c r="E285"/>
  <c r="D285"/>
  <c r="C285"/>
  <c r="G275"/>
  <c r="F275"/>
  <c r="E275"/>
  <c r="D275"/>
  <c r="C275"/>
  <c r="G264"/>
  <c r="F264"/>
  <c r="E264"/>
  <c r="D264"/>
  <c r="C264"/>
  <c r="C266"/>
  <c r="D259"/>
  <c r="G259"/>
  <c r="F259"/>
  <c r="E259"/>
  <c r="C259"/>
  <c r="G250"/>
  <c r="F250"/>
  <c r="E250"/>
  <c r="D250"/>
  <c r="C250"/>
  <c r="G225"/>
  <c r="F225"/>
  <c r="E225"/>
  <c r="D225"/>
  <c r="C225"/>
  <c r="G238"/>
  <c r="F238"/>
  <c r="E238"/>
  <c r="D238"/>
  <c r="C238"/>
  <c r="G235"/>
  <c r="G240"/>
  <c r="F235"/>
  <c r="E235"/>
  <c r="D235"/>
  <c r="C235"/>
  <c r="F214"/>
  <c r="E214"/>
  <c r="D214"/>
  <c r="C214"/>
  <c r="G210"/>
  <c r="F210"/>
  <c r="E210"/>
  <c r="D210"/>
  <c r="C210"/>
  <c r="G201"/>
  <c r="F201"/>
  <c r="E201"/>
  <c r="C201"/>
  <c r="G213"/>
  <c r="G214"/>
  <c r="G190"/>
  <c r="D190"/>
  <c r="F190"/>
  <c r="E190"/>
  <c r="C190"/>
  <c r="F186"/>
  <c r="E186"/>
  <c r="D186"/>
  <c r="C186"/>
  <c r="G176"/>
  <c r="F176"/>
  <c r="E176"/>
  <c r="D176"/>
  <c r="C176"/>
  <c r="G163"/>
  <c r="F163"/>
  <c r="E163"/>
  <c r="D163"/>
  <c r="C163"/>
  <c r="G158"/>
  <c r="F158"/>
  <c r="E158"/>
  <c r="D158"/>
  <c r="C158"/>
  <c r="C165"/>
  <c r="G149"/>
  <c r="F149"/>
  <c r="E149"/>
  <c r="D149"/>
  <c r="C149"/>
  <c r="G137"/>
  <c r="F137"/>
  <c r="E137"/>
  <c r="D137"/>
  <c r="C137"/>
  <c r="G132"/>
  <c r="F132"/>
  <c r="E132"/>
  <c r="D132"/>
  <c r="C132"/>
  <c r="C139"/>
  <c r="G122"/>
  <c r="F122"/>
  <c r="E122"/>
  <c r="D122"/>
  <c r="C122"/>
  <c r="F105"/>
  <c r="E105"/>
  <c r="D105"/>
  <c r="C105"/>
  <c r="G97"/>
  <c r="F97"/>
  <c r="E97"/>
  <c r="D97"/>
  <c r="C97"/>
  <c r="G84"/>
  <c r="G80"/>
  <c r="G72"/>
  <c r="C80"/>
  <c r="F84"/>
  <c r="E84"/>
  <c r="D84"/>
  <c r="C84"/>
  <c r="F72"/>
  <c r="E72"/>
  <c r="D72"/>
  <c r="C72"/>
  <c r="C87"/>
  <c r="G59"/>
  <c r="F59"/>
  <c r="E59"/>
  <c r="D59"/>
  <c r="C59"/>
  <c r="F54"/>
  <c r="E54"/>
  <c r="D54"/>
  <c r="C54"/>
  <c r="G44"/>
  <c r="F44"/>
  <c r="E44"/>
  <c r="D44"/>
  <c r="D61"/>
  <c r="C44"/>
  <c r="G32"/>
  <c r="F32"/>
  <c r="E32"/>
  <c r="D32"/>
  <c r="C32"/>
  <c r="F29"/>
  <c r="E29"/>
  <c r="D29"/>
  <c r="C29"/>
  <c r="G20"/>
  <c r="F20"/>
  <c r="F34"/>
  <c r="E20"/>
  <c r="E34"/>
  <c r="D20"/>
  <c r="D34"/>
  <c r="C20"/>
  <c r="C34"/>
  <c r="F80"/>
  <c r="E80"/>
  <c r="D80"/>
  <c r="D87"/>
  <c r="G52"/>
  <c r="G54"/>
  <c r="F290"/>
  <c r="F292"/>
  <c r="E290"/>
  <c r="E292"/>
  <c r="D290"/>
  <c r="C290"/>
  <c r="C292"/>
  <c r="G284"/>
  <c r="G185"/>
  <c r="G186"/>
  <c r="E109"/>
  <c r="F109"/>
  <c r="D109"/>
  <c r="D111"/>
  <c r="G104"/>
  <c r="G105"/>
  <c r="G27"/>
  <c r="G29"/>
  <c r="C109"/>
  <c r="D200"/>
  <c r="D201"/>
  <c r="D216"/>
  <c r="G290"/>
  <c r="G109"/>
  <c r="G318"/>
  <c r="G266"/>
  <c r="E266"/>
  <c r="F240"/>
  <c r="D240"/>
  <c r="E216"/>
  <c r="E192"/>
  <c r="E165"/>
  <c r="G165"/>
  <c r="C111"/>
  <c r="E61"/>
  <c r="G34"/>
  <c r="F87"/>
  <c r="D139"/>
  <c r="F192"/>
  <c r="E139"/>
  <c r="F165"/>
  <c r="D341"/>
  <c r="F380"/>
  <c r="C61"/>
  <c r="G192"/>
  <c r="G139"/>
  <c r="C216"/>
  <c r="F341"/>
  <c r="D318"/>
  <c r="E341"/>
  <c r="F111"/>
  <c r="G61"/>
  <c r="E111"/>
  <c r="D292"/>
  <c r="D192"/>
  <c r="E240"/>
  <c r="F61"/>
  <c r="E87"/>
  <c r="G87"/>
  <c r="F139"/>
  <c r="D165"/>
  <c r="F318"/>
  <c r="G341"/>
  <c r="F216"/>
  <c r="C240"/>
  <c r="F266"/>
  <c r="D266"/>
  <c r="E318"/>
  <c r="G111"/>
  <c r="G216"/>
  <c r="G292"/>
  <c r="F390"/>
  <c r="F387"/>
  <c r="F384"/>
  <c r="F381"/>
  <c r="F389"/>
  <c r="F388"/>
  <c r="F383"/>
  <c r="F382"/>
  <c r="E391"/>
  <c r="F379"/>
  <c r="F378"/>
  <c r="D391"/>
  <c r="C391"/>
  <c r="F377"/>
  <c r="F391"/>
  <c r="C192"/>
</calcChain>
</file>

<file path=xl/sharedStrings.xml><?xml version="1.0" encoding="utf-8"?>
<sst xmlns="http://schemas.openxmlformats.org/spreadsheetml/2006/main" count="450" uniqueCount="172">
  <si>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</si>
  <si>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</si>
  <si>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</si>
  <si>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</si>
  <si>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</si>
  <si>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</si>
  <si>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</si>
  <si>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</si>
  <si>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</si>
  <si>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Рожки отварные</t>
  </si>
  <si>
    <t>Чай с лимоном</t>
  </si>
  <si>
    <t>Хлеб пшеничный</t>
  </si>
  <si>
    <t>Итого за Завтрак</t>
  </si>
  <si>
    <t>Обед</t>
  </si>
  <si>
    <t>Компот из сухофруктов</t>
  </si>
  <si>
    <t>Хлеб ржано-пшеничный</t>
  </si>
  <si>
    <t>Кислота аскорбиновая</t>
  </si>
  <si>
    <t>0.035</t>
  </si>
  <si>
    <t>Итого за Обед</t>
  </si>
  <si>
    <t>Йогурт</t>
  </si>
  <si>
    <t>Чай с сахаром</t>
  </si>
  <si>
    <t>Сыр порционный</t>
  </si>
  <si>
    <t>Каша гречневая вязкая</t>
  </si>
  <si>
    <t>Компот ассорти</t>
  </si>
  <si>
    <t>Картофельное пюре</t>
  </si>
  <si>
    <t>Рожки отварные с сыром</t>
  </si>
  <si>
    <t>Кондитерское изделие</t>
  </si>
  <si>
    <t>"Какао со сгущенным молоком и сахаром"</t>
  </si>
  <si>
    <t>Салат из свеклы отварной</t>
  </si>
  <si>
    <t>Щи из свежей капусты со сметаной</t>
  </si>
  <si>
    <t>Директор МОУ "Белозерьевская СОШ"</t>
  </si>
  <si>
    <t>Гуляш из мяса</t>
  </si>
  <si>
    <t>Масло порционное</t>
  </si>
  <si>
    <t>Овощи порционные</t>
  </si>
  <si>
    <t>Суп картофельный с горохом с мясом</t>
  </si>
  <si>
    <t>608-1</t>
  </si>
  <si>
    <t>Биточек из говядины</t>
  </si>
  <si>
    <t>708-1</t>
  </si>
  <si>
    <t>Капуста тушеная</t>
  </si>
  <si>
    <t>847-1</t>
  </si>
  <si>
    <t>Кисель ягодный</t>
  </si>
  <si>
    <t>Фрукт</t>
  </si>
  <si>
    <t>Зеленый горошек отварной</t>
  </si>
  <si>
    <t>Плов из мяса птицы</t>
  </si>
  <si>
    <t>Сок</t>
  </si>
  <si>
    <t>Пряник</t>
  </si>
  <si>
    <t>Запеканка со сгущеным молоком</t>
  </si>
  <si>
    <t>Борщ с мясом, со сметаной</t>
  </si>
  <si>
    <t>Рыба запеченая</t>
  </si>
  <si>
    <t>Кисель фруктовый</t>
  </si>
  <si>
    <t>Фрукт свежий</t>
  </si>
  <si>
    <t>Каша пшенная молочная</t>
  </si>
  <si>
    <t>Салат из свежих помидор с луком</t>
  </si>
  <si>
    <t>Суп с вермишелью на мясном бульоне</t>
  </si>
  <si>
    <t>Банан</t>
  </si>
  <si>
    <t>Каша "Дружба"</t>
  </si>
  <si>
    <t>Салат из белокочанной капусты</t>
  </si>
  <si>
    <t>Рассольник московский</t>
  </si>
  <si>
    <t>Тефтели в томатном соусе</t>
  </si>
  <si>
    <t>Каша манная</t>
  </si>
  <si>
    <t>Сок натуральный</t>
  </si>
  <si>
    <t>Борщ мясной со сметаной</t>
  </si>
  <si>
    <t>Жаркое по домашнему</t>
  </si>
  <si>
    <t>Щи мясные с сметаной</t>
  </si>
  <si>
    <t xml:space="preserve"> Суп гороховый </t>
  </si>
  <si>
    <t>Возрастная группа с 7 до 10 лет</t>
  </si>
  <si>
    <t>УТВЕРЖДАЮ</t>
  </si>
  <si>
    <t xml:space="preserve">СОГЛАСОВАННО </t>
  </si>
  <si>
    <t xml:space="preserve">Начальник лагеря "Радуга" </t>
  </si>
  <si>
    <t>__________Савинова М.Н.</t>
  </si>
  <si>
    <t>Пятница</t>
  </si>
  <si>
    <t>Всего за Пятницу</t>
  </si>
  <si>
    <t>Суббота</t>
  </si>
  <si>
    <t>Всего за Субботу</t>
  </si>
  <si>
    <t>Возрастная группа с 7 до 11 лет</t>
  </si>
  <si>
    <t>ЭЦ (ккал)</t>
  </si>
  <si>
    <t>Понедельник - 1</t>
  </si>
  <si>
    <t>Вторник - 1</t>
  </si>
  <si>
    <t>Среда - 1</t>
  </si>
  <si>
    <t>Четверг - 1</t>
  </si>
  <si>
    <t>Пятница - 1</t>
  </si>
  <si>
    <t>Суббота - 1</t>
  </si>
  <si>
    <t>Понедельник - 2</t>
  </si>
  <si>
    <t>Вторник - 2</t>
  </si>
  <si>
    <t>Среда - 2</t>
  </si>
  <si>
    <t>Четверг - 2</t>
  </si>
  <si>
    <t>Пятница - 2</t>
  </si>
  <si>
    <t>Суббота - 2</t>
  </si>
  <si>
    <t>ИТОГО среднее за 2 недели</t>
  </si>
  <si>
    <t>Норма СанПин</t>
  </si>
  <si>
    <t>Воскресенье 2</t>
  </si>
  <si>
    <t>Воскресенье 1</t>
  </si>
  <si>
    <t>Полдник</t>
  </si>
  <si>
    <t>Итого день</t>
  </si>
  <si>
    <t>День 1</t>
  </si>
  <si>
    <t>День 2</t>
  </si>
  <si>
    <t>Огурцы свежие</t>
  </si>
  <si>
    <t>Суп картофельный с пшеном</t>
  </si>
  <si>
    <t>Всего за день 2</t>
  </si>
  <si>
    <t>День 3</t>
  </si>
  <si>
    <t>Чай сладкий</t>
  </si>
  <si>
    <t>Всего за день 3</t>
  </si>
  <si>
    <t>День 4</t>
  </si>
  <si>
    <t>День 5</t>
  </si>
  <si>
    <t>День 6</t>
  </si>
  <si>
    <t>Каша рисовая молочная</t>
  </si>
  <si>
    <t>Борщ с мясом , со сметаной</t>
  </si>
  <si>
    <t>Всего за день 7</t>
  </si>
  <si>
    <t>Итого за второй завтрак</t>
  </si>
  <si>
    <t>Всего за день 1</t>
  </si>
  <si>
    <t>Всего за день 4</t>
  </si>
  <si>
    <t>Итого за обед</t>
  </si>
  <si>
    <t>Всего за день 5</t>
  </si>
  <si>
    <t>Какао со сгущеным молоком и сахаром</t>
  </si>
  <si>
    <t>Суп крестьянский с мясом</t>
  </si>
  <si>
    <t>Всего за день 6</t>
  </si>
  <si>
    <t xml:space="preserve">                День 7</t>
  </si>
  <si>
    <t xml:space="preserve">                        День 8</t>
  </si>
  <si>
    <t>Плов из мяса говядины</t>
  </si>
  <si>
    <t xml:space="preserve">                              День 9</t>
  </si>
  <si>
    <t>Кисель витаминизированный</t>
  </si>
  <si>
    <t>Всего за день 9</t>
  </si>
  <si>
    <t>Рагу овощное из мяса</t>
  </si>
  <si>
    <t>Суп картофельный с вермишелью с мясом</t>
  </si>
  <si>
    <t>Всего за день 10</t>
  </si>
  <si>
    <t>Конфета щоколадная</t>
  </si>
  <si>
    <t xml:space="preserve">              День 10</t>
  </si>
  <si>
    <t>Горошек зеленый отварной</t>
  </si>
  <si>
    <t>Икра овощная</t>
  </si>
  <si>
    <t>Печенье сахарное "Трио"</t>
  </si>
  <si>
    <t>Котлета "Студенческая"</t>
  </si>
  <si>
    <t>Кондитерское изделие, конфета вафельная</t>
  </si>
  <si>
    <t>Фрукт. Яблоко</t>
  </si>
  <si>
    <t>Кондитерское изделие. Конфета вафельная</t>
  </si>
  <si>
    <t>Плов из маяса говядины</t>
  </si>
  <si>
    <t>Каша гречневая молочная</t>
  </si>
  <si>
    <t>Кондитерское изделие. Печенье сахарное "Трио"</t>
  </si>
  <si>
    <t>Сыр порционно</t>
  </si>
  <si>
    <t>Печенье "Трио"</t>
  </si>
  <si>
    <t>Яблоко</t>
  </si>
  <si>
    <t>Масло порционно</t>
  </si>
  <si>
    <t>Овощи порционные. Огурец свежий</t>
  </si>
  <si>
    <t>Мандарин</t>
  </si>
  <si>
    <t>Овощи порционные. Помидоры свежие</t>
  </si>
  <si>
    <t>Фрукт. Мандарин</t>
  </si>
  <si>
    <t xml:space="preserve">  </t>
  </si>
  <si>
    <t xml:space="preserve">           "РАДУГА" </t>
  </si>
  <si>
    <t>Бедро куриное</t>
  </si>
  <si>
    <t>Макароны отварные с сыром</t>
  </si>
  <si>
    <t>Кондитерское изделие. Печенье "Курабье"</t>
  </si>
  <si>
    <t>Конфета шоколадная</t>
  </si>
  <si>
    <t xml:space="preserve"> </t>
  </si>
  <si>
    <t>________________В.В.Столяров</t>
  </si>
  <si>
    <t>"_____"___________________2025г</t>
  </si>
  <si>
    <t xml:space="preserve">Итого за Завтрак </t>
  </si>
  <si>
    <t xml:space="preserve">Итого за завтрак </t>
  </si>
  <si>
    <t>Итого за завтрак</t>
  </si>
  <si>
    <t xml:space="preserve">Чай с сахаром </t>
  </si>
  <si>
    <t>Котлета Студенческая</t>
  </si>
  <si>
    <t xml:space="preserve">Итого за второй завтрак </t>
  </si>
  <si>
    <t>Фрукт.Яблоко</t>
  </si>
  <si>
    <t xml:space="preserve">Итого за Обед </t>
  </si>
  <si>
    <t xml:space="preserve">Всего за день 8 </t>
  </si>
  <si>
    <t>Суп молочный с вермишелью</t>
  </si>
  <si>
    <t>Четверг</t>
  </si>
  <si>
    <t>Каша рисовая вязкая</t>
  </si>
  <si>
    <t>Итого за полдник</t>
  </si>
  <si>
    <t>Всего за Воскресенье</t>
  </si>
  <si>
    <t xml:space="preserve">Воскресенье </t>
  </si>
  <si>
    <t>Всего за Четверг</t>
  </si>
  <si>
    <t>«___» __________________ 2025г.</t>
  </si>
  <si>
    <t xml:space="preserve">Примерное десятидневное меню пришкольного лагеря с дневным пребыванием детей при МБОУ "Белозерьевская СОШ"  </t>
  </si>
</sst>
</file>

<file path=xl/styles.xml><?xml version="1.0" encoding="utf-8"?>
<styleSheet xmlns="http://schemas.openxmlformats.org/spreadsheetml/2006/main">
  <numFmts count="1">
    <numFmt numFmtId="174" formatCode="0.000"/>
  </numFmts>
  <fonts count="31">
    <font>
      <sz val="8"/>
      <name val="Arial"/>
      <family val="2"/>
    </font>
    <font>
      <sz val="8"/>
      <name val="Times New Roman"/>
      <family val="2"/>
    </font>
    <font>
      <b/>
      <sz val="8"/>
      <name val="Times New Roman"/>
      <family val="2"/>
    </font>
    <font>
      <b/>
      <sz val="10"/>
      <name val="Times New Roman"/>
      <family val="2"/>
    </font>
    <font>
      <b/>
      <i/>
      <sz val="8"/>
      <name val="Times New Roman"/>
      <family val="2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2"/>
      <charset val="204"/>
    </font>
    <font>
      <sz val="14"/>
      <name val="Arial"/>
      <family val="2"/>
      <charset val="204"/>
    </font>
    <font>
      <sz val="14"/>
      <name val="Times New Roman"/>
      <family val="2"/>
    </font>
    <font>
      <sz val="14"/>
      <name val="Arial"/>
      <family val="2"/>
    </font>
    <font>
      <b/>
      <sz val="14"/>
      <name val="Times New Roman"/>
      <family val="2"/>
    </font>
    <font>
      <b/>
      <i/>
      <sz val="14"/>
      <name val="Times New Roman"/>
      <family val="2"/>
    </font>
    <font>
      <b/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name val="Arial"/>
      <family val="2"/>
      <charset val="204"/>
    </font>
    <font>
      <b/>
      <sz val="20"/>
      <name val="Times New Roman"/>
      <family val="1"/>
      <charset val="1"/>
    </font>
    <font>
      <b/>
      <sz val="20"/>
      <name val="Times New Roman"/>
      <family val="1"/>
      <charset val="204"/>
    </font>
    <font>
      <sz val="20"/>
      <name val="Times New Roman"/>
      <family val="2"/>
      <charset val="204"/>
    </font>
    <font>
      <sz val="20"/>
      <color indexed="8"/>
      <name val="Calibri"/>
      <family val="2"/>
      <charset val="204"/>
    </font>
    <font>
      <sz val="20"/>
      <name val="Arial"/>
      <family val="2"/>
    </font>
    <font>
      <b/>
      <sz val="24"/>
      <name val="Times New Roman"/>
      <family val="1"/>
      <charset val="204"/>
    </font>
    <font>
      <sz val="48"/>
      <name val="Times New Roman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2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8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9" fillId="0" borderId="0" xfId="0" applyFont="1"/>
    <xf numFmtId="0" fontId="10" fillId="0" borderId="0" xfId="0" applyNumberFormat="1" applyFont="1" applyAlignment="1">
      <alignment vertical="center" wrapText="1"/>
    </xf>
    <xf numFmtId="0" fontId="11" fillId="0" borderId="0" xfId="0" applyFont="1"/>
    <xf numFmtId="0" fontId="12" fillId="0" borderId="0" xfId="0" applyNumberFormat="1" applyFont="1" applyAlignment="1">
      <alignment vertical="center" wrapText="1"/>
    </xf>
    <xf numFmtId="0" fontId="13" fillId="0" borderId="0" xfId="0" applyFont="1"/>
    <xf numFmtId="0" fontId="12" fillId="0" borderId="1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74" fontId="10" fillId="0" borderId="1" xfId="0" applyNumberFormat="1" applyFont="1" applyBorder="1" applyAlignment="1">
      <alignment horizontal="center" vertical="center" wrapText="1"/>
    </xf>
    <xf numFmtId="174" fontId="13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74" fontId="10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NumberFormat="1" applyFont="1" applyBorder="1" applyAlignment="1">
      <alignment horizontal="center" vertical="center"/>
    </xf>
    <xf numFmtId="174" fontId="12" fillId="0" borderId="0" xfId="0" applyNumberFormat="1" applyFont="1" applyBorder="1" applyAlignment="1">
      <alignment horizontal="center" vertical="center" wrapText="1"/>
    </xf>
    <xf numFmtId="174" fontId="1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7" fillId="0" borderId="0" xfId="0" applyNumberFormat="1" applyFont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16" fillId="0" borderId="0" xfId="0" applyFont="1" applyAlignment="1"/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4" fontId="15" fillId="0" borderId="1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174" fontId="13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0" fontId="13" fillId="0" borderId="5" xfId="0" applyNumberFormat="1" applyFont="1" applyBorder="1" applyAlignment="1">
      <alignment horizontal="center" vertical="center"/>
    </xf>
    <xf numFmtId="0" fontId="22" fillId="0" borderId="0" xfId="0" applyFont="1" applyBorder="1"/>
    <xf numFmtId="0" fontId="12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174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/>
    </xf>
    <xf numFmtId="174" fontId="13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/>
    </xf>
    <xf numFmtId="174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174" fontId="10" fillId="0" borderId="0" xfId="0" applyNumberFormat="1" applyFont="1" applyBorder="1" applyAlignment="1">
      <alignment vertical="center" wrapText="1"/>
    </xf>
    <xf numFmtId="0" fontId="15" fillId="0" borderId="6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left" vertical="center"/>
    </xf>
    <xf numFmtId="174" fontId="15" fillId="0" borderId="6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5" xfId="0" applyNumberFormat="1" applyFont="1" applyBorder="1" applyAlignment="1">
      <alignment horizontal="left" vertical="center"/>
    </xf>
    <xf numFmtId="0" fontId="15" fillId="0" borderId="6" xfId="0" applyNumberFormat="1" applyFont="1" applyBorder="1" applyAlignment="1">
      <alignment vertical="center"/>
    </xf>
    <xf numFmtId="174" fontId="7" fillId="0" borderId="6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left" vertical="center"/>
    </xf>
    <xf numFmtId="0" fontId="10" fillId="0" borderId="7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/>
    <xf numFmtId="0" fontId="26" fillId="2" borderId="0" xfId="0" applyFont="1" applyFill="1" applyAlignment="1">
      <alignment horizontal="left" readingOrder="1"/>
    </xf>
    <xf numFmtId="0" fontId="27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readingOrder="1"/>
    </xf>
    <xf numFmtId="0" fontId="7" fillId="0" borderId="0" xfId="0" applyNumberFormat="1" applyFont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5" fillId="0" borderId="6" xfId="0" applyNumberFormat="1" applyFont="1" applyBorder="1" applyAlignment="1">
      <alignment horizontal="left" vertical="center" wrapText="1"/>
    </xf>
    <xf numFmtId="0" fontId="30" fillId="0" borderId="6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174" fontId="13" fillId="0" borderId="6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Fill="1"/>
    <xf numFmtId="174" fontId="15" fillId="0" borderId="8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vertical="center"/>
    </xf>
    <xf numFmtId="174" fontId="10" fillId="0" borderId="1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horizontal="center" vertical="center" wrapText="1"/>
    </xf>
    <xf numFmtId="0" fontId="22" fillId="0" borderId="8" xfId="0" applyFont="1" applyBorder="1" applyAlignment="1"/>
    <xf numFmtId="0" fontId="22" fillId="0" borderId="9" xfId="0" applyFont="1" applyBorder="1" applyAlignment="1"/>
    <xf numFmtId="0" fontId="22" fillId="0" borderId="10" xfId="0" applyFont="1" applyBorder="1" applyAlignment="1"/>
    <xf numFmtId="0" fontId="22" fillId="0" borderId="8" xfId="0" applyFont="1" applyBorder="1"/>
    <xf numFmtId="0" fontId="22" fillId="0" borderId="9" xfId="0" applyFont="1" applyBorder="1"/>
    <xf numFmtId="0" fontId="22" fillId="0" borderId="10" xfId="0" applyFont="1" applyBorder="1"/>
    <xf numFmtId="0" fontId="22" fillId="0" borderId="11" xfId="0" applyFont="1" applyBorder="1" applyAlignment="1"/>
    <xf numFmtId="0" fontId="29" fillId="0" borderId="2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74" fontId="29" fillId="0" borderId="1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74" fontId="10" fillId="0" borderId="6" xfId="0" applyNumberFormat="1" applyFont="1" applyBorder="1" applyAlignment="1">
      <alignment horizontal="center" vertical="center" wrapText="1"/>
    </xf>
    <xf numFmtId="0" fontId="29" fillId="0" borderId="6" xfId="0" applyNumberFormat="1" applyFont="1" applyBorder="1" applyAlignment="1">
      <alignment vertical="center" wrapText="1"/>
    </xf>
    <xf numFmtId="0" fontId="29" fillId="0" borderId="6" xfId="0" applyNumberFormat="1" applyFont="1" applyBorder="1" applyAlignment="1">
      <alignment horizontal="center" vertical="center" wrapText="1"/>
    </xf>
    <xf numFmtId="1" fontId="29" fillId="0" borderId="6" xfId="0" applyNumberFormat="1" applyFont="1" applyBorder="1" applyAlignment="1">
      <alignment horizontal="center" vertical="center" wrapText="1"/>
    </xf>
    <xf numFmtId="174" fontId="29" fillId="0" borderId="6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74" fontId="29" fillId="0" borderId="5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29" fillId="0" borderId="6" xfId="0" applyNumberFormat="1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 wrapText="1"/>
    </xf>
    <xf numFmtId="174" fontId="10" fillId="0" borderId="7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 wrapText="1"/>
    </xf>
    <xf numFmtId="1" fontId="29" fillId="0" borderId="5" xfId="0" applyNumberFormat="1" applyFont="1" applyBorder="1" applyAlignment="1">
      <alignment horizontal="center" vertical="center" wrapText="1"/>
    </xf>
    <xf numFmtId="174" fontId="15" fillId="0" borderId="5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vertical="center"/>
    </xf>
    <xf numFmtId="17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vertical="center" wrapText="1"/>
    </xf>
    <xf numFmtId="0" fontId="15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vertical="center" wrapText="1"/>
    </xf>
    <xf numFmtId="0" fontId="13" fillId="0" borderId="6" xfId="0" applyNumberFormat="1" applyFont="1" applyBorder="1" applyAlignment="1">
      <alignment horizontal="left" vertical="center" wrapText="1"/>
    </xf>
    <xf numFmtId="174" fontId="13" fillId="0" borderId="8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vertical="center"/>
    </xf>
    <xf numFmtId="0" fontId="12" fillId="0" borderId="5" xfId="0" applyNumberFormat="1" applyFont="1" applyBorder="1" applyAlignment="1">
      <alignment vertical="center"/>
    </xf>
    <xf numFmtId="1" fontId="13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 wrapText="1"/>
    </xf>
    <xf numFmtId="0" fontId="28" fillId="0" borderId="0" xfId="0" applyNumberFormat="1" applyFont="1" applyAlignment="1">
      <alignment horizontal="left" vertical="center" wrapText="1"/>
    </xf>
    <xf numFmtId="0" fontId="25" fillId="0" borderId="0" xfId="0" applyNumberFormat="1" applyFont="1" applyAlignment="1">
      <alignment horizontal="left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29" fillId="0" borderId="5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left" vertical="center" wrapText="1"/>
    </xf>
    <xf numFmtId="0" fontId="29" fillId="0" borderId="14" xfId="0" applyNumberFormat="1" applyFont="1" applyBorder="1" applyAlignment="1">
      <alignment horizontal="left" vertical="center" wrapText="1"/>
    </xf>
    <xf numFmtId="0" fontId="29" fillId="0" borderId="15" xfId="0" applyNumberFormat="1" applyFont="1" applyBorder="1" applyAlignment="1">
      <alignment horizontal="left" vertical="center" wrapText="1"/>
    </xf>
    <xf numFmtId="0" fontId="29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left" vertical="center"/>
    </xf>
    <xf numFmtId="0" fontId="12" fillId="0" borderId="7" xfId="0" applyNumberFormat="1" applyFont="1" applyBorder="1" applyAlignment="1">
      <alignment horizontal="left" vertical="center"/>
    </xf>
    <xf numFmtId="0" fontId="12" fillId="0" borderId="2" xfId="0" applyNumberFormat="1" applyFont="1" applyBorder="1" applyAlignment="1">
      <alignment horizontal="left" vertical="center"/>
    </xf>
    <xf numFmtId="0" fontId="12" fillId="0" borderId="10" xfId="0" applyNumberFormat="1" applyFont="1" applyBorder="1" applyAlignment="1">
      <alignment horizontal="left" vertical="center" wrapText="1"/>
    </xf>
    <xf numFmtId="0" fontId="24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/>
    <xf numFmtId="0" fontId="12" fillId="0" borderId="9" xfId="0" applyNumberFormat="1" applyFont="1" applyBorder="1" applyAlignment="1">
      <alignment horizontal="center" vertical="center" wrapText="1"/>
    </xf>
    <xf numFmtId="0" fontId="29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U569"/>
  <sheetViews>
    <sheetView tabSelected="1" view="pageBreakPreview" zoomScale="70" zoomScaleSheetLayoutView="70" workbookViewId="0">
      <selection activeCell="C365" sqref="C365"/>
    </sheetView>
  </sheetViews>
  <sheetFormatPr defaultColWidth="10.6640625" defaultRowHeight="11.25"/>
  <cols>
    <col min="1" max="1" width="10.6640625" style="1" customWidth="1"/>
    <col min="2" max="2" width="75.5" style="1" customWidth="1"/>
    <col min="3" max="3" width="14" style="1" customWidth="1"/>
    <col min="4" max="4" width="16.1640625" style="1" customWidth="1"/>
    <col min="5" max="5" width="14.1640625" style="1" customWidth="1"/>
    <col min="6" max="6" width="19.1640625" style="1" customWidth="1"/>
    <col min="7" max="7" width="45.1640625" style="1" customWidth="1"/>
    <col min="8" max="8" width="6.83203125" customWidth="1"/>
    <col min="10" max="10" width="78.33203125" customWidth="1"/>
    <col min="11" max="11" width="13.33203125" customWidth="1"/>
    <col min="12" max="12" width="16" customWidth="1"/>
    <col min="13" max="13" width="15.33203125" customWidth="1"/>
    <col min="14" max="14" width="18.83203125" customWidth="1"/>
    <col min="15" max="15" width="27.6640625" customWidth="1"/>
    <col min="16" max="16" width="10.6640625" customWidth="1"/>
  </cols>
  <sheetData>
    <row r="1" spans="1:16" ht="62.25" customHeight="1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33" customHeight="1">
      <c r="A2" s="90" t="s">
        <v>67</v>
      </c>
      <c r="B2" s="88"/>
      <c r="C2" s="34"/>
      <c r="D2" s="34"/>
      <c r="E2" s="33"/>
      <c r="F2" s="33"/>
      <c r="G2" s="89" t="s">
        <v>66</v>
      </c>
      <c r="K2" s="88"/>
      <c r="L2" s="33"/>
      <c r="M2" s="34"/>
      <c r="N2" s="34"/>
      <c r="O2" s="34"/>
    </row>
    <row r="3" spans="1:16" s="2" customFormat="1" ht="43.5" customHeight="1">
      <c r="A3" s="164" t="s">
        <v>68</v>
      </c>
      <c r="B3" s="164"/>
      <c r="C3" s="34"/>
      <c r="D3" s="34"/>
      <c r="E3" s="33"/>
      <c r="F3" s="33"/>
      <c r="G3" s="86" t="s">
        <v>30</v>
      </c>
      <c r="K3" s="87"/>
      <c r="L3" s="33"/>
      <c r="M3" s="34"/>
      <c r="N3" s="34"/>
      <c r="O3" s="34"/>
    </row>
    <row r="4" spans="1:16" s="3" customFormat="1" ht="30" customHeight="1">
      <c r="A4" s="165" t="s">
        <v>69</v>
      </c>
      <c r="B4" s="165"/>
      <c r="C4" s="34"/>
      <c r="D4" s="34"/>
      <c r="E4" s="33"/>
      <c r="F4" s="33"/>
      <c r="G4" s="86" t="s">
        <v>152</v>
      </c>
      <c r="K4" s="87"/>
      <c r="L4" s="33"/>
      <c r="M4" s="34"/>
      <c r="N4" s="34"/>
      <c r="O4" s="34"/>
    </row>
    <row r="5" spans="1:16" s="3" customFormat="1" ht="30" customHeight="1">
      <c r="A5" s="86" t="s">
        <v>170</v>
      </c>
      <c r="B5" s="87"/>
      <c r="C5" s="34"/>
      <c r="D5" s="35"/>
      <c r="E5" s="33"/>
      <c r="F5" s="33"/>
      <c r="G5" s="86" t="s">
        <v>153</v>
      </c>
      <c r="K5" s="87"/>
      <c r="L5" s="33"/>
      <c r="M5" s="34"/>
      <c r="N5" s="35"/>
      <c r="O5" s="34"/>
    </row>
    <row r="6" spans="1:16" s="4" customFormat="1" ht="11.2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  <c r="N6" s="34"/>
      <c r="O6" s="34"/>
    </row>
    <row r="7" spans="1:16" s="5" customFormat="1" ht="11.25" customHeight="1">
      <c r="A7" s="189" t="s">
        <v>171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</row>
    <row r="8" spans="1:16" s="5" customFormat="1" ht="30" customHeight="1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1:16" s="5" customFormat="1" ht="26.25" customHeight="1">
      <c r="A9" s="36" t="s">
        <v>146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4"/>
      <c r="N9" s="34"/>
      <c r="O9" s="34"/>
      <c r="P9" s="12"/>
    </row>
    <row r="10" spans="1:16" s="5" customFormat="1" ht="24" customHeight="1">
      <c r="A10" s="37" t="s">
        <v>65</v>
      </c>
      <c r="B10" s="38"/>
      <c r="C10" s="38"/>
      <c r="D10" s="38"/>
      <c r="E10" s="38"/>
      <c r="F10" s="39"/>
      <c r="G10" s="39"/>
      <c r="H10" s="40"/>
      <c r="I10" s="191"/>
      <c r="J10" s="192"/>
      <c r="K10" s="49"/>
      <c r="L10" s="49"/>
      <c r="M10" s="49"/>
      <c r="N10" s="49"/>
      <c r="O10" s="49"/>
      <c r="P10" s="12"/>
    </row>
    <row r="11" spans="1:16" s="5" customFormat="1" ht="24" customHeight="1">
      <c r="A11" s="163" t="s">
        <v>94</v>
      </c>
      <c r="B11" s="163"/>
      <c r="C11" s="163"/>
      <c r="D11" s="163"/>
      <c r="E11" s="163"/>
      <c r="F11" s="163"/>
      <c r="G11" s="163"/>
      <c r="H11" s="40"/>
      <c r="I11" s="84"/>
      <c r="J11" s="85"/>
      <c r="K11" s="49"/>
      <c r="L11" s="49"/>
      <c r="M11" s="49"/>
      <c r="N11" s="49"/>
      <c r="O11" s="49"/>
      <c r="P11" s="12"/>
    </row>
    <row r="12" spans="1:16" s="5" customFormat="1" ht="24" customHeight="1">
      <c r="A12" s="158" t="s">
        <v>0</v>
      </c>
      <c r="B12" s="158" t="s">
        <v>1</v>
      </c>
      <c r="C12" s="158" t="s">
        <v>2</v>
      </c>
      <c r="D12" s="160" t="s">
        <v>3</v>
      </c>
      <c r="E12" s="160"/>
      <c r="F12" s="160"/>
      <c r="G12" s="158" t="s">
        <v>4</v>
      </c>
      <c r="H12" s="40"/>
      <c r="I12" s="84"/>
      <c r="J12" s="85"/>
      <c r="K12" s="49"/>
      <c r="L12" s="49"/>
      <c r="M12" s="49"/>
      <c r="N12" s="49"/>
      <c r="O12" s="49"/>
      <c r="P12" s="12"/>
    </row>
    <row r="13" spans="1:16" s="5" customFormat="1" ht="24" customHeight="1">
      <c r="A13" s="159"/>
      <c r="B13" s="159"/>
      <c r="C13" s="159"/>
      <c r="D13" s="16" t="s">
        <v>5</v>
      </c>
      <c r="E13" s="16" t="s">
        <v>6</v>
      </c>
      <c r="F13" s="16" t="s">
        <v>7</v>
      </c>
      <c r="G13" s="159"/>
      <c r="H13" s="40"/>
      <c r="I13" s="84"/>
      <c r="J13" s="85"/>
      <c r="K13" s="49"/>
      <c r="L13" s="49"/>
      <c r="M13" s="49"/>
      <c r="N13" s="49"/>
      <c r="O13" s="49"/>
      <c r="P13" s="12"/>
    </row>
    <row r="14" spans="1:16" s="5" customFormat="1" ht="24" customHeight="1">
      <c r="A14" s="161" t="s">
        <v>8</v>
      </c>
      <c r="B14" s="161"/>
      <c r="C14" s="161"/>
      <c r="D14" s="161"/>
      <c r="E14" s="161"/>
      <c r="F14" s="161"/>
      <c r="G14" s="161"/>
      <c r="H14" s="40"/>
      <c r="I14" s="84"/>
      <c r="J14" s="85"/>
      <c r="K14" s="49"/>
      <c r="L14" s="49"/>
      <c r="M14" s="49"/>
      <c r="N14" s="49"/>
      <c r="O14" s="49"/>
      <c r="P14" s="12"/>
    </row>
    <row r="15" spans="1:16" s="5" customFormat="1" ht="18" customHeight="1">
      <c r="A15" s="21">
        <v>1</v>
      </c>
      <c r="B15" s="20" t="s">
        <v>32</v>
      </c>
      <c r="C15" s="21">
        <v>10</v>
      </c>
      <c r="D15" s="22">
        <v>0.1</v>
      </c>
      <c r="E15" s="22">
        <v>8.3000000000000007</v>
      </c>
      <c r="F15" s="22">
        <v>0.1</v>
      </c>
      <c r="G15" s="22">
        <v>74.8</v>
      </c>
      <c r="H15" s="40"/>
      <c r="I15" s="84"/>
      <c r="J15" s="85"/>
      <c r="K15" s="49"/>
      <c r="L15" s="49"/>
      <c r="M15" s="49"/>
      <c r="N15" s="49"/>
      <c r="O15" s="49"/>
      <c r="P15" s="12"/>
    </row>
    <row r="16" spans="1:16" s="5" customFormat="1" ht="17.45" customHeight="1">
      <c r="A16" s="21"/>
      <c r="B16" s="20" t="s">
        <v>21</v>
      </c>
      <c r="C16" s="21">
        <v>15</v>
      </c>
      <c r="D16" s="22">
        <v>4.16</v>
      </c>
      <c r="E16" s="22">
        <v>4.1760000000000002</v>
      </c>
      <c r="F16" s="98">
        <v>0</v>
      </c>
      <c r="G16" s="22">
        <v>54.223999999999997</v>
      </c>
      <c r="H16" s="40"/>
      <c r="I16" s="84"/>
      <c r="J16" s="85"/>
      <c r="K16" s="49"/>
      <c r="L16" s="49"/>
      <c r="M16" s="49"/>
      <c r="N16" s="49"/>
      <c r="O16" s="49"/>
      <c r="P16" s="12"/>
    </row>
    <row r="17" spans="1:16" s="5" customFormat="1" ht="18" customHeight="1">
      <c r="A17" s="21">
        <v>175</v>
      </c>
      <c r="B17" s="20" t="s">
        <v>55</v>
      </c>
      <c r="C17" s="21">
        <v>200</v>
      </c>
      <c r="D17" s="22">
        <v>5.8</v>
      </c>
      <c r="E17" s="22">
        <v>6.7</v>
      </c>
      <c r="F17" s="22">
        <v>23.8</v>
      </c>
      <c r="G17" s="22">
        <v>219.5</v>
      </c>
      <c r="H17" s="40"/>
      <c r="I17" s="84"/>
      <c r="J17" s="106"/>
      <c r="K17" s="49"/>
      <c r="L17" s="49"/>
      <c r="M17" s="49"/>
      <c r="N17" s="49"/>
      <c r="O17" s="49"/>
      <c r="P17" s="12"/>
    </row>
    <row r="18" spans="1:16" s="5" customFormat="1" ht="18.600000000000001" customHeight="1">
      <c r="A18" s="21">
        <v>376</v>
      </c>
      <c r="B18" s="20" t="s">
        <v>20</v>
      </c>
      <c r="C18" s="21">
        <v>200</v>
      </c>
      <c r="D18" s="22">
        <v>0.2</v>
      </c>
      <c r="E18" s="22">
        <v>0.05</v>
      </c>
      <c r="F18" s="22">
        <v>13.04</v>
      </c>
      <c r="G18" s="22">
        <v>53.39</v>
      </c>
      <c r="H18" s="40"/>
      <c r="I18" s="84"/>
      <c r="J18" s="107"/>
      <c r="K18" s="49"/>
      <c r="L18" s="109"/>
      <c r="M18" s="49"/>
      <c r="N18" s="49"/>
      <c r="O18" s="49"/>
      <c r="P18" s="12"/>
    </row>
    <row r="19" spans="1:16" s="5" customFormat="1" ht="19.899999999999999" customHeight="1">
      <c r="A19" s="19"/>
      <c r="B19" s="20" t="s">
        <v>11</v>
      </c>
      <c r="C19" s="21">
        <v>45</v>
      </c>
      <c r="D19" s="22">
        <v>3.04</v>
      </c>
      <c r="E19" s="22">
        <v>3.36</v>
      </c>
      <c r="F19" s="22">
        <v>18.48</v>
      </c>
      <c r="G19" s="22">
        <v>88.4</v>
      </c>
      <c r="H19" s="40"/>
      <c r="I19" s="84"/>
      <c r="J19" s="108"/>
      <c r="K19" s="49"/>
      <c r="L19" s="110"/>
      <c r="M19" s="49"/>
      <c r="N19" s="49"/>
      <c r="O19" s="49"/>
      <c r="P19" s="12"/>
    </row>
    <row r="20" spans="1:16" s="5" customFormat="1" ht="24" customHeight="1">
      <c r="A20" s="44"/>
      <c r="B20" s="113" t="s">
        <v>154</v>
      </c>
      <c r="C20" s="114">
        <f>SUM(C15:C19)</f>
        <v>470</v>
      </c>
      <c r="D20" s="115">
        <f>SUM(D15:D19)</f>
        <v>13.299999999999997</v>
      </c>
      <c r="E20" s="115">
        <f>SUM(E15:E19)</f>
        <v>22.586000000000002</v>
      </c>
      <c r="F20" s="115">
        <f>SUM(F15:F19)</f>
        <v>55.42</v>
      </c>
      <c r="G20" s="115">
        <f>SUM(G15:G19)</f>
        <v>490.31399999999996</v>
      </c>
      <c r="H20" s="40"/>
      <c r="I20" s="84"/>
      <c r="J20" s="85"/>
      <c r="K20" s="49"/>
      <c r="L20" s="110"/>
      <c r="M20" s="49"/>
      <c r="N20" s="49"/>
      <c r="O20" s="49"/>
      <c r="P20" s="12"/>
    </row>
    <row r="21" spans="1:16" s="5" customFormat="1" ht="24" customHeight="1">
      <c r="A21" s="157" t="s">
        <v>13</v>
      </c>
      <c r="B21" s="157"/>
      <c r="C21" s="157"/>
      <c r="D21" s="157"/>
      <c r="E21" s="157"/>
      <c r="F21" s="157"/>
      <c r="G21" s="157"/>
      <c r="H21" s="40"/>
      <c r="I21" s="84"/>
      <c r="J21" s="85"/>
      <c r="K21" s="49"/>
      <c r="L21" s="110"/>
      <c r="M21" s="49"/>
      <c r="N21" s="49"/>
      <c r="O21" s="49"/>
      <c r="P21" s="12"/>
    </row>
    <row r="22" spans="1:16" s="5" customFormat="1" ht="20.45" customHeight="1">
      <c r="A22" s="21">
        <v>52</v>
      </c>
      <c r="B22" s="20" t="s">
        <v>56</v>
      </c>
      <c r="C22" s="21">
        <v>60</v>
      </c>
      <c r="D22" s="22">
        <v>1.0660000000000001</v>
      </c>
      <c r="E22" s="22">
        <v>3.0680000000000001</v>
      </c>
      <c r="F22" s="22">
        <v>6.6109999999999998</v>
      </c>
      <c r="G22" s="22">
        <v>59.04</v>
      </c>
      <c r="H22" s="40"/>
      <c r="I22" s="84"/>
      <c r="J22" s="85"/>
      <c r="K22" s="49"/>
      <c r="L22" s="110"/>
      <c r="M22" s="49"/>
      <c r="N22" s="49"/>
      <c r="O22" s="49"/>
      <c r="P22" s="12"/>
    </row>
    <row r="23" spans="1:16" s="5" customFormat="1" ht="19.899999999999999" customHeight="1">
      <c r="A23" s="21">
        <v>96</v>
      </c>
      <c r="B23" s="20" t="s">
        <v>57</v>
      </c>
      <c r="C23" s="21">
        <v>200</v>
      </c>
      <c r="D23" s="22">
        <v>2.036</v>
      </c>
      <c r="E23" s="22">
        <v>4.0220000000000002</v>
      </c>
      <c r="F23" s="22">
        <v>13.475</v>
      </c>
      <c r="G23" s="22">
        <v>98.97</v>
      </c>
      <c r="H23" s="40"/>
      <c r="I23" s="84"/>
      <c r="J23" s="85"/>
      <c r="K23" s="49"/>
      <c r="L23" s="110"/>
      <c r="M23" s="49"/>
      <c r="N23" s="49"/>
      <c r="O23" s="49"/>
      <c r="P23" s="12"/>
    </row>
    <row r="24" spans="1:16" s="5" customFormat="1" ht="18.600000000000001" customHeight="1">
      <c r="A24" s="21">
        <v>268</v>
      </c>
      <c r="B24" s="20" t="s">
        <v>58</v>
      </c>
      <c r="C24" s="21">
        <v>90</v>
      </c>
      <c r="D24" s="22">
        <v>10.56</v>
      </c>
      <c r="E24" s="22">
        <v>22.943999999999999</v>
      </c>
      <c r="F24" s="22">
        <v>0.38400000000000001</v>
      </c>
      <c r="G24" s="22">
        <v>250.56</v>
      </c>
      <c r="H24" s="40"/>
      <c r="I24" s="84"/>
      <c r="J24" s="85"/>
      <c r="K24" s="49"/>
      <c r="L24" s="111"/>
      <c r="M24" s="49"/>
      <c r="N24" s="49"/>
      <c r="O24" s="49"/>
      <c r="P24" s="12"/>
    </row>
    <row r="25" spans="1:16" s="5" customFormat="1" ht="20.45" customHeight="1">
      <c r="A25" s="21">
        <v>173</v>
      </c>
      <c r="B25" s="20" t="s">
        <v>22</v>
      </c>
      <c r="C25" s="21">
        <v>150</v>
      </c>
      <c r="D25" s="22">
        <v>4.694</v>
      </c>
      <c r="E25" s="22">
        <v>4.1210000000000004</v>
      </c>
      <c r="F25" s="22">
        <v>21.178999999999998</v>
      </c>
      <c r="G25" s="22">
        <v>140.39599999999999</v>
      </c>
      <c r="H25" s="40"/>
      <c r="I25" s="84"/>
      <c r="J25" s="112"/>
      <c r="K25" s="49"/>
      <c r="L25" s="49"/>
      <c r="M25" s="49"/>
      <c r="N25" s="49"/>
      <c r="O25" s="49"/>
      <c r="P25" s="12"/>
    </row>
    <row r="26" spans="1:16" s="5" customFormat="1" ht="21.6" customHeight="1">
      <c r="A26" s="21">
        <v>376</v>
      </c>
      <c r="B26" s="20" t="s">
        <v>14</v>
      </c>
      <c r="C26" s="21">
        <v>180</v>
      </c>
      <c r="D26" s="22">
        <v>0.13400000000000001</v>
      </c>
      <c r="E26" s="22">
        <v>6.2E-2</v>
      </c>
      <c r="F26" s="22">
        <v>14.089</v>
      </c>
      <c r="G26" s="22">
        <v>56.47</v>
      </c>
      <c r="H26" s="40"/>
      <c r="I26" s="84"/>
      <c r="J26" s="85"/>
      <c r="K26" s="49"/>
      <c r="L26" s="49"/>
      <c r="M26" s="49"/>
      <c r="N26" s="49"/>
      <c r="O26" s="49"/>
      <c r="P26" s="12"/>
    </row>
    <row r="27" spans="1:16" s="5" customFormat="1" ht="18.600000000000001" customHeight="1">
      <c r="A27" s="19"/>
      <c r="B27" s="20" t="s">
        <v>15</v>
      </c>
      <c r="C27" s="21">
        <v>40</v>
      </c>
      <c r="D27" s="22">
        <v>2.2200000000000002</v>
      </c>
      <c r="E27" s="22">
        <v>0.39</v>
      </c>
      <c r="F27" s="22">
        <v>12.96</v>
      </c>
      <c r="G27" s="22">
        <f>D27+E27+F27</f>
        <v>15.57</v>
      </c>
      <c r="H27" s="40"/>
      <c r="I27" s="84"/>
      <c r="J27" s="85"/>
      <c r="K27" s="49"/>
      <c r="L27" s="49"/>
      <c r="M27" s="49"/>
      <c r="N27" s="49"/>
      <c r="O27" s="49"/>
      <c r="P27" s="12"/>
    </row>
    <row r="28" spans="1:16" s="5" customFormat="1" ht="18" customHeight="1">
      <c r="A28" s="19"/>
      <c r="B28" s="20" t="s">
        <v>11</v>
      </c>
      <c r="C28" s="21">
        <v>40</v>
      </c>
      <c r="D28" s="22">
        <v>3.04</v>
      </c>
      <c r="E28" s="22">
        <v>3.36</v>
      </c>
      <c r="F28" s="22">
        <v>18.48</v>
      </c>
      <c r="G28" s="22">
        <v>88.4</v>
      </c>
      <c r="H28" s="40"/>
      <c r="I28" s="84"/>
      <c r="J28" s="85"/>
      <c r="K28" s="49"/>
      <c r="L28" s="49"/>
      <c r="M28" s="49"/>
      <c r="N28" s="49"/>
      <c r="O28" s="49"/>
      <c r="P28" s="12"/>
    </row>
    <row r="29" spans="1:16" s="5" customFormat="1" ht="24" customHeight="1">
      <c r="A29" s="116"/>
      <c r="B29" s="121" t="s">
        <v>18</v>
      </c>
      <c r="C29" s="122">
        <f>SUM(C22:C28)</f>
        <v>760</v>
      </c>
      <c r="D29" s="115">
        <f>SUM(D22:D28)</f>
        <v>23.75</v>
      </c>
      <c r="E29" s="115">
        <f>SUM(E22:E28)</f>
        <v>37.966999999999999</v>
      </c>
      <c r="F29" s="115">
        <f>SUM(F22:F28)</f>
        <v>87.178000000000011</v>
      </c>
      <c r="G29" s="123">
        <f>SUM(G22:G28)</f>
        <v>709.40600000000006</v>
      </c>
      <c r="H29" s="40"/>
      <c r="I29" s="84"/>
      <c r="J29" s="85"/>
      <c r="K29" s="49"/>
      <c r="L29" s="49"/>
      <c r="M29" s="49"/>
      <c r="N29" s="49"/>
      <c r="O29" s="49"/>
      <c r="P29" s="12"/>
    </row>
    <row r="30" spans="1:16" s="5" customFormat="1" ht="22.15" customHeight="1">
      <c r="A30" s="60"/>
      <c r="B30" s="67" t="s">
        <v>49</v>
      </c>
      <c r="C30" s="66">
        <v>200</v>
      </c>
      <c r="D30" s="19">
        <v>0</v>
      </c>
      <c r="E30" s="19">
        <v>0</v>
      </c>
      <c r="F30" s="22">
        <v>31.7</v>
      </c>
      <c r="G30" s="68">
        <v>97.9</v>
      </c>
      <c r="H30" s="40"/>
      <c r="I30" s="84"/>
      <c r="J30" s="85"/>
      <c r="K30" s="49"/>
      <c r="L30" s="49"/>
      <c r="M30" s="49"/>
      <c r="N30" s="49"/>
      <c r="O30" s="49"/>
      <c r="P30" s="12"/>
    </row>
    <row r="31" spans="1:16" s="5" customFormat="1" ht="18.600000000000001" customHeight="1">
      <c r="A31" s="60"/>
      <c r="B31" s="67" t="s">
        <v>136</v>
      </c>
      <c r="C31" s="66">
        <v>60</v>
      </c>
      <c r="D31" s="68">
        <v>5.5069999999999997</v>
      </c>
      <c r="E31" s="68">
        <v>4.0880000000000001</v>
      </c>
      <c r="F31" s="68">
        <v>32.709000000000003</v>
      </c>
      <c r="G31" s="68">
        <v>180.548</v>
      </c>
      <c r="H31" s="40"/>
      <c r="I31" s="84"/>
      <c r="J31" s="85"/>
      <c r="K31" s="49"/>
      <c r="L31" s="49"/>
      <c r="M31" s="49"/>
      <c r="N31" s="49"/>
      <c r="O31" s="49"/>
      <c r="P31" s="12"/>
    </row>
    <row r="32" spans="1:16" s="5" customFormat="1" ht="24" customHeight="1">
      <c r="A32" s="60"/>
      <c r="B32" s="60" t="s">
        <v>108</v>
      </c>
      <c r="C32" s="60">
        <f>SUM(C30:C31)</f>
        <v>260</v>
      </c>
      <c r="D32" s="61">
        <f>SUM(D30:D31)</f>
        <v>5.5069999999999997</v>
      </c>
      <c r="E32" s="61">
        <f>SUM(E30:E31)</f>
        <v>4.0880000000000001</v>
      </c>
      <c r="F32" s="61">
        <f>SUM(F30:F31)</f>
        <v>64.409000000000006</v>
      </c>
      <c r="G32" s="61">
        <f>SUM(G30:G31)</f>
        <v>278.44799999999998</v>
      </c>
      <c r="H32" s="40"/>
      <c r="I32" s="84"/>
      <c r="J32" s="85"/>
      <c r="K32" s="49"/>
      <c r="L32" s="49"/>
      <c r="M32" s="49"/>
      <c r="N32" s="49"/>
      <c r="O32" s="49"/>
      <c r="P32" s="12"/>
    </row>
    <row r="33" spans="1:16" s="5" customFormat="1" ht="24" customHeight="1">
      <c r="A33" s="161"/>
      <c r="B33" s="161"/>
      <c r="C33" s="161"/>
      <c r="D33" s="161"/>
      <c r="E33" s="161"/>
      <c r="F33" s="161"/>
      <c r="G33" s="161"/>
      <c r="H33" s="40"/>
      <c r="I33" s="84"/>
      <c r="J33" s="85"/>
      <c r="K33" s="49"/>
      <c r="L33" s="49"/>
      <c r="M33" s="49"/>
      <c r="N33" s="49"/>
      <c r="O33" s="49"/>
      <c r="P33" s="12"/>
    </row>
    <row r="34" spans="1:16" s="5" customFormat="1" ht="24" customHeight="1">
      <c r="A34" s="62"/>
      <c r="B34" s="62" t="s">
        <v>109</v>
      </c>
      <c r="C34" s="124">
        <f>SUM(C20+C29+C32)</f>
        <v>1490</v>
      </c>
      <c r="D34" s="61">
        <f>SUM(D20+D29+D32)</f>
        <v>42.556999999999995</v>
      </c>
      <c r="E34" s="61">
        <f>SUM(E20+E29+E32)</f>
        <v>64.640999999999991</v>
      </c>
      <c r="F34" s="61">
        <f>SUM(F20+F29+F32)</f>
        <v>207.00700000000001</v>
      </c>
      <c r="G34" s="61">
        <f>SUM(G20+G29+G32)</f>
        <v>1478.1680000000001</v>
      </c>
      <c r="H34" s="40"/>
      <c r="I34" s="84"/>
      <c r="J34" s="85"/>
      <c r="K34" s="49"/>
      <c r="L34" s="49"/>
      <c r="M34" s="49"/>
      <c r="N34" s="49"/>
      <c r="O34" s="49"/>
      <c r="P34" s="12"/>
    </row>
    <row r="35" spans="1:16" s="5" customFormat="1" ht="24" customHeight="1">
      <c r="A35" s="163" t="s">
        <v>95</v>
      </c>
      <c r="B35" s="163"/>
      <c r="C35" s="163"/>
      <c r="D35" s="163"/>
      <c r="E35" s="163"/>
      <c r="F35" s="163"/>
      <c r="G35" s="163"/>
      <c r="H35" s="40"/>
      <c r="I35" s="84"/>
      <c r="J35" s="85"/>
      <c r="K35" s="49"/>
      <c r="L35" s="49"/>
      <c r="M35" s="49"/>
      <c r="N35" s="49"/>
      <c r="O35" s="49"/>
      <c r="P35" s="12"/>
    </row>
    <row r="36" spans="1:16" s="5" customFormat="1" ht="24" customHeight="1">
      <c r="A36" s="158" t="s">
        <v>0</v>
      </c>
      <c r="B36" s="158" t="s">
        <v>1</v>
      </c>
      <c r="C36" s="158" t="s">
        <v>2</v>
      </c>
      <c r="D36" s="160" t="s">
        <v>3</v>
      </c>
      <c r="E36" s="160"/>
      <c r="F36" s="160"/>
      <c r="G36" s="158" t="s">
        <v>4</v>
      </c>
      <c r="H36" s="40"/>
      <c r="I36" s="84"/>
      <c r="J36" s="85"/>
      <c r="K36" s="49"/>
      <c r="L36" s="49"/>
      <c r="M36" s="49"/>
      <c r="N36" s="49"/>
      <c r="O36" s="49"/>
      <c r="P36" s="12"/>
    </row>
    <row r="37" spans="1:16" s="5" customFormat="1" ht="24" customHeight="1">
      <c r="A37" s="159"/>
      <c r="B37" s="159"/>
      <c r="C37" s="159"/>
      <c r="D37" s="16" t="s">
        <v>5</v>
      </c>
      <c r="E37" s="16" t="s">
        <v>6</v>
      </c>
      <c r="F37" s="16" t="s">
        <v>7</v>
      </c>
      <c r="G37" s="159"/>
      <c r="H37" s="40"/>
      <c r="I37" s="84"/>
      <c r="J37" s="85"/>
      <c r="K37" s="49"/>
      <c r="L37" s="49"/>
      <c r="M37" s="49"/>
      <c r="N37" s="49"/>
      <c r="O37" s="49"/>
      <c r="P37" s="12"/>
    </row>
    <row r="38" spans="1:16" s="5" customFormat="1" ht="24" customHeight="1">
      <c r="A38" s="161" t="s">
        <v>8</v>
      </c>
      <c r="B38" s="161"/>
      <c r="C38" s="161"/>
      <c r="D38" s="161"/>
      <c r="E38" s="161"/>
      <c r="F38" s="161"/>
      <c r="G38" s="161"/>
      <c r="H38" s="40"/>
      <c r="I38" s="84"/>
      <c r="J38" s="85"/>
      <c r="K38" s="49"/>
      <c r="L38" s="49"/>
      <c r="M38" s="49"/>
      <c r="N38" s="49"/>
      <c r="O38" s="49"/>
      <c r="P38" s="12"/>
    </row>
    <row r="39" spans="1:16" s="5" customFormat="1" ht="20.45" customHeight="1">
      <c r="A39" s="62"/>
      <c r="B39" s="92" t="s">
        <v>138</v>
      </c>
      <c r="C39" s="75">
        <v>40</v>
      </c>
      <c r="D39" s="75">
        <v>3.69</v>
      </c>
      <c r="E39" s="75">
        <v>3.0150000000000001</v>
      </c>
      <c r="F39" s="75">
        <v>32.354999999999997</v>
      </c>
      <c r="G39" s="75">
        <v>160.25</v>
      </c>
      <c r="H39" s="40"/>
      <c r="I39" s="84"/>
      <c r="J39" s="85"/>
      <c r="K39" s="49"/>
      <c r="L39" s="49"/>
      <c r="M39" s="49"/>
      <c r="N39" s="49"/>
      <c r="O39" s="49"/>
      <c r="P39" s="12"/>
    </row>
    <row r="40" spans="1:16" s="5" customFormat="1" ht="21.6" customHeight="1">
      <c r="A40" s="21"/>
      <c r="B40" s="20" t="s">
        <v>137</v>
      </c>
      <c r="C40" s="21">
        <v>15</v>
      </c>
      <c r="D40" s="22">
        <v>4.16</v>
      </c>
      <c r="E40" s="22">
        <v>4.1760000000000002</v>
      </c>
      <c r="F40" s="19">
        <v>0</v>
      </c>
      <c r="G40" s="22">
        <v>54.223999999999997</v>
      </c>
      <c r="H40" s="40"/>
      <c r="I40" s="84"/>
      <c r="J40" s="85"/>
      <c r="K40" s="49"/>
      <c r="L40" s="49"/>
      <c r="M40" s="49"/>
      <c r="N40" s="49"/>
      <c r="O40" s="49"/>
      <c r="P40" s="12"/>
    </row>
    <row r="41" spans="1:16" s="5" customFormat="1" ht="18" customHeight="1">
      <c r="A41" s="21">
        <v>169</v>
      </c>
      <c r="B41" s="20" t="s">
        <v>59</v>
      </c>
      <c r="C41" s="21">
        <v>160</v>
      </c>
      <c r="D41" s="22">
        <v>3.4</v>
      </c>
      <c r="E41" s="22">
        <v>3.96</v>
      </c>
      <c r="F41" s="22">
        <v>27.83</v>
      </c>
      <c r="G41" s="22">
        <v>200</v>
      </c>
      <c r="H41" s="40"/>
      <c r="I41" s="84"/>
      <c r="J41" s="85"/>
      <c r="K41" s="49"/>
      <c r="L41" s="49"/>
      <c r="M41" s="49"/>
      <c r="N41" s="49"/>
      <c r="O41" s="49"/>
      <c r="P41" s="12"/>
    </row>
    <row r="42" spans="1:16" s="6" customFormat="1" ht="19.5" customHeight="1">
      <c r="A42" s="21">
        <v>384</v>
      </c>
      <c r="B42" s="20" t="s">
        <v>27</v>
      </c>
      <c r="C42" s="21">
        <v>180</v>
      </c>
      <c r="D42" s="22">
        <v>2.6240000000000001</v>
      </c>
      <c r="E42" s="22">
        <v>2.4</v>
      </c>
      <c r="F42" s="22">
        <v>17.472000000000001</v>
      </c>
      <c r="G42" s="22">
        <v>101.98399999999999</v>
      </c>
      <c r="H42" s="14" t="s">
        <v>151</v>
      </c>
      <c r="I42" s="181"/>
      <c r="J42" s="181"/>
      <c r="K42" s="181"/>
      <c r="L42" s="181"/>
      <c r="M42" s="181"/>
      <c r="N42" s="181"/>
      <c r="O42" s="181"/>
      <c r="P42" s="15"/>
    </row>
    <row r="43" spans="1:16" s="4" customFormat="1" ht="19.5" customHeight="1">
      <c r="A43" s="19"/>
      <c r="B43" s="20" t="s">
        <v>11</v>
      </c>
      <c r="C43" s="21">
        <v>45</v>
      </c>
      <c r="D43" s="22">
        <v>3.04</v>
      </c>
      <c r="E43" s="22">
        <v>0.36</v>
      </c>
      <c r="F43" s="22">
        <v>18.48</v>
      </c>
      <c r="G43" s="22">
        <v>88.4</v>
      </c>
      <c r="H43" s="14"/>
      <c r="I43" s="177"/>
      <c r="J43" s="177"/>
      <c r="K43" s="177"/>
      <c r="L43" s="177"/>
      <c r="M43" s="177"/>
      <c r="N43" s="177"/>
      <c r="O43" s="177"/>
      <c r="P43" s="18"/>
    </row>
    <row r="44" spans="1:16" s="5" customFormat="1" ht="19.5">
      <c r="A44" s="116"/>
      <c r="B44" s="121" t="s">
        <v>155</v>
      </c>
      <c r="C44" s="122">
        <f>SUM(C39:C43)</f>
        <v>440</v>
      </c>
      <c r="D44" s="123">
        <f>SUM(D39:D43)</f>
        <v>16.914000000000001</v>
      </c>
      <c r="E44" s="123">
        <f>SUM(E39:E43)</f>
        <v>13.911</v>
      </c>
      <c r="F44" s="123">
        <f>SUM(F39:F43)</f>
        <v>96.137</v>
      </c>
      <c r="G44" s="123">
        <f>SUM(G39:G43)</f>
        <v>604.85799999999995</v>
      </c>
      <c r="H44" s="17"/>
      <c r="I44" s="177"/>
      <c r="J44" s="177"/>
      <c r="K44" s="177"/>
      <c r="L44" s="50"/>
      <c r="M44" s="50"/>
      <c r="N44" s="50"/>
      <c r="O44" s="177"/>
      <c r="P44" s="12"/>
    </row>
    <row r="45" spans="1:16" s="5" customFormat="1" ht="19.5" customHeight="1">
      <c r="A45" s="161" t="s">
        <v>13</v>
      </c>
      <c r="B45" s="161"/>
      <c r="C45" s="161"/>
      <c r="D45" s="161"/>
      <c r="E45" s="161"/>
      <c r="F45" s="161"/>
      <c r="G45" s="161"/>
      <c r="H45" s="17"/>
      <c r="I45" s="50"/>
      <c r="J45" s="50"/>
      <c r="K45" s="50"/>
      <c r="L45" s="50"/>
      <c r="M45" s="50"/>
      <c r="N45" s="50"/>
      <c r="O45" s="50"/>
      <c r="P45" s="12"/>
    </row>
    <row r="46" spans="1:16" s="5" customFormat="1" ht="19.5">
      <c r="A46" s="19"/>
      <c r="B46" s="20" t="s">
        <v>96</v>
      </c>
      <c r="C46" s="21">
        <v>60</v>
      </c>
      <c r="D46" s="22">
        <v>0.69599999999999995</v>
      </c>
      <c r="E46" s="22">
        <v>8.6999999999999994E-2</v>
      </c>
      <c r="F46" s="22">
        <v>1.4790000000000001</v>
      </c>
      <c r="G46" s="22">
        <v>11.31</v>
      </c>
      <c r="H46" s="18" t="s">
        <v>145</v>
      </c>
      <c r="I46" s="178"/>
      <c r="J46" s="178"/>
      <c r="K46" s="178"/>
      <c r="L46" s="178"/>
      <c r="M46" s="178"/>
      <c r="N46" s="178"/>
      <c r="O46" s="178"/>
      <c r="P46" s="12"/>
    </row>
    <row r="47" spans="1:16" s="5" customFormat="1" ht="18.75">
      <c r="A47" s="21">
        <v>103</v>
      </c>
      <c r="B47" s="20" t="s">
        <v>97</v>
      </c>
      <c r="C47" s="21">
        <v>200</v>
      </c>
      <c r="D47" s="22">
        <v>13.2</v>
      </c>
      <c r="E47" s="22">
        <v>15.86</v>
      </c>
      <c r="F47" s="22">
        <v>27.2</v>
      </c>
      <c r="G47" s="22">
        <v>171.87</v>
      </c>
      <c r="H47" s="12"/>
      <c r="I47" s="51"/>
      <c r="J47" s="52"/>
      <c r="K47" s="53"/>
      <c r="L47" s="54"/>
      <c r="M47" s="54"/>
      <c r="N47" s="54"/>
      <c r="O47" s="54"/>
      <c r="P47" s="12"/>
    </row>
    <row r="48" spans="1:16" s="5" customFormat="1" ht="18.75">
      <c r="A48" s="21">
        <v>274</v>
      </c>
      <c r="B48" s="20" t="s">
        <v>130</v>
      </c>
      <c r="C48" s="21">
        <v>90</v>
      </c>
      <c r="D48" s="22">
        <v>17.649999999999999</v>
      </c>
      <c r="E48" s="22">
        <v>14.58</v>
      </c>
      <c r="F48" s="22">
        <v>4.7</v>
      </c>
      <c r="G48" s="22">
        <v>284.2</v>
      </c>
      <c r="H48" s="12"/>
      <c r="I48" s="53"/>
      <c r="J48" s="55"/>
      <c r="K48" s="53"/>
      <c r="L48" s="54"/>
      <c r="M48" s="54"/>
      <c r="N48" s="54"/>
      <c r="O48" s="54"/>
      <c r="P48" s="12"/>
    </row>
    <row r="49" spans="1:16" s="5" customFormat="1" ht="18.75">
      <c r="A49" s="21">
        <v>173</v>
      </c>
      <c r="B49" s="20" t="s">
        <v>9</v>
      </c>
      <c r="C49" s="21">
        <v>150</v>
      </c>
      <c r="D49" s="22">
        <v>6.4119999999999999</v>
      </c>
      <c r="E49" s="22">
        <v>3.6539999999999999</v>
      </c>
      <c r="F49" s="22">
        <v>40.942</v>
      </c>
      <c r="G49" s="22">
        <v>22.475999999999999</v>
      </c>
      <c r="H49" s="12"/>
      <c r="I49" s="53"/>
      <c r="J49" s="65"/>
      <c r="K49" s="53"/>
      <c r="L49" s="54"/>
      <c r="M49" s="54"/>
      <c r="N49" s="54"/>
      <c r="O49" s="54"/>
      <c r="P49" s="12"/>
    </row>
    <row r="50" spans="1:16" s="6" customFormat="1" ht="19.5">
      <c r="A50" s="21">
        <v>377</v>
      </c>
      <c r="B50" s="20" t="s">
        <v>10</v>
      </c>
      <c r="C50" s="21">
        <v>180</v>
      </c>
      <c r="D50" s="22">
        <v>0.22500000000000001</v>
      </c>
      <c r="E50" s="22">
        <v>5.0999999999999997E-2</v>
      </c>
      <c r="F50" s="22">
        <v>12.188000000000001</v>
      </c>
      <c r="G50" s="22">
        <v>63.3</v>
      </c>
      <c r="H50" s="12"/>
      <c r="I50" s="56"/>
      <c r="J50" s="55"/>
      <c r="K50" s="53"/>
      <c r="L50" s="54"/>
      <c r="M50" s="54"/>
      <c r="N50" s="54"/>
      <c r="O50" s="54"/>
      <c r="P50" s="15"/>
    </row>
    <row r="51" spans="1:16" s="4" customFormat="1" ht="19.5">
      <c r="A51" s="19"/>
      <c r="B51" s="20" t="s">
        <v>15</v>
      </c>
      <c r="C51" s="21">
        <v>40</v>
      </c>
      <c r="D51" s="22">
        <v>2.2200000000000002</v>
      </c>
      <c r="E51" s="22">
        <v>0.39</v>
      </c>
      <c r="F51" s="22">
        <v>12.96</v>
      </c>
      <c r="G51" s="22">
        <v>80.099999999999994</v>
      </c>
      <c r="H51" s="15"/>
      <c r="I51" s="179"/>
      <c r="J51" s="179"/>
      <c r="K51" s="179"/>
      <c r="L51" s="58"/>
      <c r="M51" s="58"/>
      <c r="N51" s="58"/>
      <c r="O51" s="58"/>
      <c r="P51" s="18"/>
    </row>
    <row r="52" spans="1:16" s="5" customFormat="1" ht="19.5">
      <c r="A52" s="19"/>
      <c r="B52" s="20" t="s">
        <v>11</v>
      </c>
      <c r="C52" s="21">
        <v>40</v>
      </c>
      <c r="D52" s="22">
        <v>2.2799999999999998</v>
      </c>
      <c r="E52" s="22">
        <v>0.27</v>
      </c>
      <c r="F52" s="22">
        <v>13.86</v>
      </c>
      <c r="G52" s="22">
        <f>SUM(G46:G51)</f>
        <v>633.25599999999997</v>
      </c>
      <c r="H52" s="18"/>
      <c r="I52" s="178"/>
      <c r="J52" s="178"/>
      <c r="K52" s="178"/>
      <c r="L52" s="178"/>
      <c r="M52" s="178"/>
      <c r="N52" s="178"/>
      <c r="O52" s="178"/>
      <c r="P52" s="12"/>
    </row>
    <row r="53" spans="1:16" s="5" customFormat="1" ht="18.75">
      <c r="A53" s="19"/>
      <c r="B53" s="20" t="s">
        <v>16</v>
      </c>
      <c r="C53" s="19" t="s">
        <v>17</v>
      </c>
      <c r="D53" s="19"/>
      <c r="E53" s="19"/>
      <c r="F53" s="19"/>
      <c r="G53" s="19"/>
      <c r="H53" s="12"/>
      <c r="I53" s="53"/>
      <c r="J53" s="55"/>
      <c r="K53" s="53"/>
      <c r="L53" s="54"/>
      <c r="M53" s="54"/>
      <c r="N53" s="54"/>
      <c r="O53" s="54"/>
      <c r="P53" s="12"/>
    </row>
    <row r="54" spans="1:16" s="6" customFormat="1" ht="19.5">
      <c r="A54" s="116"/>
      <c r="B54" s="121" t="s">
        <v>18</v>
      </c>
      <c r="C54" s="122">
        <f>SUM(C46:C53)</f>
        <v>760</v>
      </c>
      <c r="D54" s="125">
        <f>SUM(D46:D52)</f>
        <v>42.683</v>
      </c>
      <c r="E54" s="115">
        <f>SUM(E46:E52)</f>
        <v>34.892000000000003</v>
      </c>
      <c r="F54" s="115">
        <f>SUM(F46:F52)</f>
        <v>113.32899999999999</v>
      </c>
      <c r="G54" s="115">
        <f>SUM(G46:G52)</f>
        <v>1266.5119999999999</v>
      </c>
      <c r="H54" s="12"/>
      <c r="I54" s="53"/>
      <c r="J54" s="52"/>
      <c r="K54" s="53"/>
      <c r="L54" s="54"/>
      <c r="M54" s="54"/>
      <c r="N54" s="54"/>
      <c r="O54" s="54"/>
      <c r="P54" s="15"/>
    </row>
    <row r="55" spans="1:16" s="7" customFormat="1" ht="19.5">
      <c r="A55" s="116"/>
      <c r="B55" s="121"/>
      <c r="C55" s="122"/>
      <c r="D55" s="125"/>
      <c r="E55" s="115"/>
      <c r="F55" s="115"/>
      <c r="G55" s="115"/>
      <c r="H55" s="12"/>
      <c r="I55" s="53"/>
      <c r="J55" s="65"/>
      <c r="K55" s="53"/>
      <c r="L55" s="54"/>
      <c r="M55" s="54"/>
      <c r="N55" s="54"/>
      <c r="O55" s="54"/>
      <c r="P55" s="27"/>
    </row>
    <row r="56" spans="1:16" s="2" customFormat="1" ht="19.5">
      <c r="A56" s="60"/>
      <c r="B56" s="67" t="s">
        <v>60</v>
      </c>
      <c r="C56" s="66">
        <v>180</v>
      </c>
      <c r="D56" s="69">
        <v>0</v>
      </c>
      <c r="E56" s="43">
        <v>1</v>
      </c>
      <c r="F56" s="43">
        <v>23.46</v>
      </c>
      <c r="G56" s="43">
        <v>90</v>
      </c>
      <c r="H56" s="12"/>
      <c r="I56" s="53"/>
      <c r="J56" s="55"/>
      <c r="K56" s="53"/>
      <c r="L56" s="54"/>
      <c r="M56" s="54"/>
      <c r="N56" s="54"/>
      <c r="O56" s="54"/>
      <c r="P56" s="14"/>
    </row>
    <row r="57" spans="1:16" s="3" customFormat="1" ht="19.5">
      <c r="A57" s="60"/>
      <c r="B57" s="67" t="s">
        <v>131</v>
      </c>
      <c r="C57" s="66">
        <v>40</v>
      </c>
      <c r="D57" s="68">
        <v>3.69</v>
      </c>
      <c r="E57" s="68">
        <v>3.0150000000000001</v>
      </c>
      <c r="F57" s="68">
        <v>32.354999999999997</v>
      </c>
      <c r="G57" s="68">
        <v>164.25</v>
      </c>
      <c r="H57" s="12"/>
      <c r="I57" s="56"/>
      <c r="J57" s="55"/>
      <c r="K57" s="53"/>
      <c r="L57" s="54"/>
      <c r="M57" s="54"/>
      <c r="N57" s="54"/>
      <c r="O57" s="54"/>
      <c r="P57" s="17"/>
    </row>
    <row r="58" spans="1:16" s="3" customFormat="1" ht="19.5">
      <c r="A58" s="60"/>
      <c r="B58" s="67" t="s">
        <v>139</v>
      </c>
      <c r="C58" s="66">
        <v>150</v>
      </c>
      <c r="D58" s="68">
        <v>2.5000000000000001E-2</v>
      </c>
      <c r="E58" s="68">
        <v>0</v>
      </c>
      <c r="F58" s="68">
        <v>19.850000000000001</v>
      </c>
      <c r="G58" s="68">
        <v>150.25</v>
      </c>
      <c r="H58" s="12"/>
      <c r="I58" s="56"/>
      <c r="J58" s="55"/>
      <c r="K58" s="53"/>
      <c r="L58" s="54"/>
      <c r="M58" s="54"/>
      <c r="N58" s="54"/>
      <c r="O58" s="54"/>
      <c r="P58" s="17"/>
    </row>
    <row r="59" spans="1:16" s="4" customFormat="1" ht="19.5">
      <c r="A59" s="60"/>
      <c r="B59" s="60" t="s">
        <v>108</v>
      </c>
      <c r="C59" s="60">
        <f>SUM(C56:C58)</f>
        <v>370</v>
      </c>
      <c r="D59" s="61">
        <f>SUM(D56:D58)</f>
        <v>3.7149999999999999</v>
      </c>
      <c r="E59" s="61">
        <f>SUM(E56:E58)</f>
        <v>4.0150000000000006</v>
      </c>
      <c r="F59" s="61">
        <f>SUM(F56:F58)</f>
        <v>75.664999999999992</v>
      </c>
      <c r="G59" s="61">
        <f>SUM(G56:G58)</f>
        <v>404.5</v>
      </c>
      <c r="H59" s="12"/>
      <c r="I59" s="56"/>
      <c r="J59" s="55"/>
      <c r="K59" s="56"/>
      <c r="L59" s="56"/>
      <c r="M59" s="56"/>
      <c r="N59" s="56"/>
      <c r="O59" s="56"/>
      <c r="P59" s="18"/>
    </row>
    <row r="60" spans="1:16" s="4" customFormat="1" ht="19.5">
      <c r="A60" s="161"/>
      <c r="B60" s="161"/>
      <c r="C60" s="161"/>
      <c r="D60" s="161"/>
      <c r="E60" s="161"/>
      <c r="F60" s="161"/>
      <c r="G60" s="161"/>
      <c r="H60" s="15"/>
      <c r="I60" s="179"/>
      <c r="J60" s="179"/>
      <c r="K60" s="179"/>
      <c r="L60" s="58"/>
      <c r="M60" s="58"/>
      <c r="N60" s="58"/>
      <c r="O60" s="58"/>
      <c r="P60" s="18"/>
    </row>
    <row r="61" spans="1:16" s="4" customFormat="1" ht="19.5">
      <c r="A61" s="105"/>
      <c r="B61" s="105" t="s">
        <v>98</v>
      </c>
      <c r="C61" s="126">
        <f>SUM(C44+C54+C59)</f>
        <v>1570</v>
      </c>
      <c r="D61" s="23">
        <f>SUM(D44+D54+D59)</f>
        <v>63.311999999999998</v>
      </c>
      <c r="E61" s="23">
        <f>SUM(E44+E54+E59)</f>
        <v>52.818000000000005</v>
      </c>
      <c r="F61" s="23">
        <f>SUM(F44+F54+F59)</f>
        <v>285.13099999999997</v>
      </c>
      <c r="G61" s="23">
        <f>SUM(G44+G54+G59)</f>
        <v>2275.87</v>
      </c>
      <c r="H61" s="15"/>
      <c r="I61" s="57"/>
      <c r="J61" s="57"/>
      <c r="K61" s="57"/>
      <c r="L61" s="58"/>
      <c r="M61" s="58"/>
      <c r="N61" s="58"/>
      <c r="O61" s="58"/>
      <c r="P61" s="18"/>
    </row>
    <row r="62" spans="1:16" s="4" customFormat="1" ht="19.5">
      <c r="A62" s="184" t="s">
        <v>99</v>
      </c>
      <c r="B62" s="185"/>
      <c r="C62" s="185"/>
      <c r="D62" s="185"/>
      <c r="E62" s="185"/>
      <c r="F62" s="185"/>
      <c r="G62" s="186"/>
      <c r="H62" s="15"/>
      <c r="I62" s="57"/>
      <c r="J62" s="57"/>
      <c r="K62" s="57"/>
      <c r="L62" s="58"/>
      <c r="M62" s="58"/>
      <c r="N62" s="58"/>
      <c r="O62" s="58"/>
      <c r="P62" s="18"/>
    </row>
    <row r="63" spans="1:16" s="4" customFormat="1" ht="19.5">
      <c r="A63" s="158" t="s">
        <v>0</v>
      </c>
      <c r="B63" s="158" t="s">
        <v>1</v>
      </c>
      <c r="C63" s="158" t="s">
        <v>2</v>
      </c>
      <c r="D63" s="160" t="s">
        <v>3</v>
      </c>
      <c r="E63" s="160"/>
      <c r="F63" s="160"/>
      <c r="G63" s="158" t="s">
        <v>4</v>
      </c>
      <c r="H63" s="15"/>
      <c r="I63" s="57"/>
      <c r="J63" s="57"/>
      <c r="K63" s="57"/>
      <c r="L63" s="58"/>
      <c r="M63" s="58"/>
      <c r="N63" s="58"/>
      <c r="O63" s="58"/>
      <c r="P63" s="18"/>
    </row>
    <row r="64" spans="1:16" s="5" customFormat="1" ht="19.5">
      <c r="A64" s="159"/>
      <c r="B64" s="159"/>
      <c r="C64" s="159"/>
      <c r="D64" s="16" t="s">
        <v>5</v>
      </c>
      <c r="E64" s="16" t="s">
        <v>6</v>
      </c>
      <c r="F64" s="16" t="s">
        <v>7</v>
      </c>
      <c r="G64" s="159"/>
      <c r="H64" s="15"/>
      <c r="I64" s="57"/>
      <c r="J64" s="57"/>
      <c r="K64" s="57"/>
      <c r="L64" s="58"/>
      <c r="M64" s="58"/>
      <c r="N64" s="58"/>
      <c r="O64" s="58"/>
      <c r="P64" s="12"/>
    </row>
    <row r="65" spans="1:16" s="5" customFormat="1" ht="19.5">
      <c r="A65" s="161" t="s">
        <v>8</v>
      </c>
      <c r="B65" s="161"/>
      <c r="C65" s="161"/>
      <c r="D65" s="161"/>
      <c r="E65" s="161"/>
      <c r="F65" s="161"/>
      <c r="G65" s="161"/>
      <c r="H65" s="18"/>
      <c r="I65" s="180"/>
      <c r="J65" s="180"/>
      <c r="K65" s="180"/>
      <c r="L65" s="29"/>
      <c r="M65" s="29"/>
      <c r="N65" s="29"/>
      <c r="O65" s="29"/>
      <c r="P65" s="12"/>
    </row>
    <row r="66" spans="1:16" s="5" customFormat="1" ht="18.75">
      <c r="A66" s="63"/>
      <c r="B66" s="91" t="s">
        <v>105</v>
      </c>
      <c r="C66" s="77">
        <v>200</v>
      </c>
      <c r="D66" s="43">
        <v>6.5</v>
      </c>
      <c r="E66" s="43">
        <v>7.2</v>
      </c>
      <c r="F66" s="43">
        <v>18.2</v>
      </c>
      <c r="G66" s="43">
        <v>220</v>
      </c>
      <c r="H66" s="12"/>
      <c r="I66" s="28"/>
      <c r="J66" s="28"/>
      <c r="K66" s="28"/>
      <c r="L66" s="29"/>
      <c r="M66" s="29"/>
      <c r="N66" s="29"/>
      <c r="O66" s="29"/>
      <c r="P66" s="12"/>
    </row>
    <row r="67" spans="1:16" s="4" customFormat="1" ht="19.5" customHeight="1">
      <c r="A67" s="63">
        <v>377</v>
      </c>
      <c r="B67" s="91" t="s">
        <v>100</v>
      </c>
      <c r="C67" s="77">
        <v>200</v>
      </c>
      <c r="D67" s="22">
        <v>0.2</v>
      </c>
      <c r="E67" s="22">
        <v>0.05</v>
      </c>
      <c r="F67" s="22">
        <v>12.05</v>
      </c>
      <c r="G67" s="43">
        <v>49.4</v>
      </c>
      <c r="H67" s="12"/>
      <c r="I67" s="28"/>
      <c r="J67" s="28"/>
      <c r="K67" s="28"/>
      <c r="L67" s="29"/>
      <c r="M67" s="29"/>
      <c r="N67" s="29"/>
      <c r="O67" s="29"/>
      <c r="P67" s="18"/>
    </row>
    <row r="68" spans="1:16" s="5" customFormat="1" ht="18.75" customHeight="1">
      <c r="A68" s="63"/>
      <c r="B68" s="91" t="s">
        <v>11</v>
      </c>
      <c r="C68" s="77">
        <v>45</v>
      </c>
      <c r="D68" s="43">
        <v>2.2799999999999998</v>
      </c>
      <c r="E68" s="43">
        <v>0.27</v>
      </c>
      <c r="F68" s="43">
        <v>13.86</v>
      </c>
      <c r="G68" s="43">
        <v>88.4</v>
      </c>
      <c r="H68" s="14"/>
      <c r="I68" s="181"/>
      <c r="J68" s="181"/>
      <c r="K68" s="181"/>
      <c r="L68" s="181"/>
      <c r="M68" s="181"/>
      <c r="N68" s="181"/>
      <c r="O68" s="181"/>
      <c r="P68" s="12"/>
    </row>
    <row r="69" spans="1:16" s="5" customFormat="1" ht="18.75">
      <c r="A69" s="63"/>
      <c r="B69" s="91" t="s">
        <v>21</v>
      </c>
      <c r="C69" s="77">
        <v>15</v>
      </c>
      <c r="D69" s="22">
        <v>4.16</v>
      </c>
      <c r="E69" s="22">
        <v>4.1760000000000002</v>
      </c>
      <c r="F69" s="19">
        <v>0</v>
      </c>
      <c r="G69" s="43">
        <v>55.223999999999997</v>
      </c>
      <c r="H69" s="17"/>
      <c r="I69" s="177"/>
      <c r="J69" s="177"/>
      <c r="K69" s="177"/>
      <c r="L69" s="177"/>
      <c r="M69" s="177"/>
      <c r="N69" s="177"/>
      <c r="O69" s="177"/>
      <c r="P69" s="12"/>
    </row>
    <row r="70" spans="1:16" s="5" customFormat="1" ht="19.5" customHeight="1">
      <c r="A70" s="63"/>
      <c r="B70" s="91" t="s">
        <v>150</v>
      </c>
      <c r="C70" s="77">
        <v>40</v>
      </c>
      <c r="D70" s="22">
        <v>3.2749999999999999</v>
      </c>
      <c r="E70" s="22">
        <v>6.7000000000000004E-2</v>
      </c>
      <c r="F70" s="98">
        <v>2.4E-2</v>
      </c>
      <c r="G70" s="43">
        <v>250.01900000000001</v>
      </c>
      <c r="H70" s="17"/>
      <c r="I70" s="177"/>
      <c r="J70" s="177"/>
      <c r="K70" s="177"/>
      <c r="L70" s="50"/>
      <c r="M70" s="50"/>
      <c r="N70" s="50"/>
      <c r="O70" s="177"/>
      <c r="P70" s="12"/>
    </row>
    <row r="71" spans="1:16" s="5" customFormat="1" ht="19.5" customHeight="1">
      <c r="A71" s="63"/>
      <c r="B71" s="91" t="s">
        <v>140</v>
      </c>
      <c r="C71" s="77">
        <v>10</v>
      </c>
      <c r="D71" s="43">
        <v>0.12</v>
      </c>
      <c r="E71" s="43">
        <v>10.875</v>
      </c>
      <c r="F71" s="43">
        <v>0.19500000000000001</v>
      </c>
      <c r="G71" s="43">
        <v>66.09</v>
      </c>
      <c r="H71" s="18"/>
      <c r="I71" s="178"/>
      <c r="J71" s="178"/>
      <c r="K71" s="178"/>
      <c r="L71" s="178"/>
      <c r="M71" s="178"/>
      <c r="N71" s="178"/>
      <c r="O71" s="178"/>
      <c r="P71" s="12"/>
    </row>
    <row r="72" spans="1:16" s="5" customFormat="1" ht="19.5">
      <c r="A72" s="128"/>
      <c r="B72" s="129" t="s">
        <v>156</v>
      </c>
      <c r="C72" s="129">
        <f>SUM(C66:C71)</f>
        <v>510</v>
      </c>
      <c r="D72" s="123">
        <f>SUM(D66:D71)</f>
        <v>16.535</v>
      </c>
      <c r="E72" s="123">
        <f>SUM(E66:E71)</f>
        <v>22.637999999999998</v>
      </c>
      <c r="F72" s="123">
        <f>SUM(F66:F71)</f>
        <v>44.329000000000001</v>
      </c>
      <c r="G72" s="123">
        <f>SUM(G66:G71)</f>
        <v>729.13299999999992</v>
      </c>
      <c r="H72" s="18"/>
      <c r="I72" s="81"/>
      <c r="J72" s="81"/>
      <c r="K72" s="81"/>
      <c r="L72" s="81"/>
      <c r="M72" s="81"/>
      <c r="N72" s="81"/>
      <c r="O72" s="81"/>
      <c r="P72" s="12"/>
    </row>
    <row r="73" spans="1:16" s="5" customFormat="1" ht="19.5">
      <c r="A73" s="161" t="s">
        <v>13</v>
      </c>
      <c r="B73" s="161"/>
      <c r="C73" s="161"/>
      <c r="D73" s="161"/>
      <c r="E73" s="161"/>
      <c r="F73" s="161"/>
      <c r="G73" s="161"/>
      <c r="H73" s="18"/>
      <c r="I73" s="51"/>
      <c r="J73" s="52"/>
      <c r="K73" s="53"/>
      <c r="L73" s="54"/>
      <c r="M73" s="54"/>
      <c r="N73" s="54"/>
      <c r="O73" s="54"/>
      <c r="P73" s="12"/>
    </row>
    <row r="74" spans="1:16" s="5" customFormat="1" ht="18.75">
      <c r="A74" s="63">
        <v>82</v>
      </c>
      <c r="B74" s="78" t="s">
        <v>61</v>
      </c>
      <c r="C74" s="77">
        <v>200</v>
      </c>
      <c r="D74" s="43">
        <v>1.704</v>
      </c>
      <c r="E74" s="43">
        <v>4.6360000000000001</v>
      </c>
      <c r="F74" s="43">
        <v>10.586</v>
      </c>
      <c r="G74" s="43">
        <v>130</v>
      </c>
      <c r="H74" s="12"/>
      <c r="I74" s="53"/>
      <c r="J74" s="52"/>
      <c r="K74" s="53"/>
      <c r="L74" s="54"/>
      <c r="M74" s="54"/>
      <c r="N74" s="54"/>
      <c r="O74" s="54"/>
      <c r="P74" s="12"/>
    </row>
    <row r="75" spans="1:16" s="5" customFormat="1" ht="18.75">
      <c r="A75" s="63">
        <v>259</v>
      </c>
      <c r="B75" s="78" t="s">
        <v>62</v>
      </c>
      <c r="C75" s="77">
        <v>200</v>
      </c>
      <c r="D75" s="43">
        <v>20.497</v>
      </c>
      <c r="E75" s="43">
        <v>22.649000000000001</v>
      </c>
      <c r="F75" s="43">
        <v>23.423999999999999</v>
      </c>
      <c r="G75" s="43">
        <v>378.14</v>
      </c>
      <c r="H75" s="42"/>
      <c r="I75" s="53"/>
      <c r="J75" s="55"/>
      <c r="K75" s="53"/>
      <c r="L75" s="54"/>
      <c r="M75" s="54"/>
      <c r="N75" s="54"/>
      <c r="O75" s="54"/>
      <c r="P75" s="12"/>
    </row>
    <row r="76" spans="1:16" s="5" customFormat="1" ht="18.75">
      <c r="A76" s="63">
        <v>376</v>
      </c>
      <c r="B76" s="78" t="s">
        <v>14</v>
      </c>
      <c r="C76" s="77">
        <v>180</v>
      </c>
      <c r="D76" s="43">
        <v>0.23400000000000001</v>
      </c>
      <c r="E76" s="43">
        <v>1.4E-2</v>
      </c>
      <c r="F76" s="43">
        <v>18.353000000000002</v>
      </c>
      <c r="G76" s="43">
        <v>105.25</v>
      </c>
      <c r="H76" s="12"/>
      <c r="I76" s="56"/>
      <c r="J76" s="55"/>
      <c r="K76" s="53"/>
      <c r="L76" s="54"/>
      <c r="M76" s="54"/>
      <c r="N76" s="54"/>
      <c r="O76" s="54"/>
      <c r="P76" s="12"/>
    </row>
    <row r="77" spans="1:16" s="6" customFormat="1" ht="19.5">
      <c r="A77" s="63"/>
      <c r="B77" s="78" t="s">
        <v>141</v>
      </c>
      <c r="C77" s="77">
        <v>60</v>
      </c>
      <c r="D77" s="43">
        <v>0.69599999999999995</v>
      </c>
      <c r="E77" s="43">
        <v>8.6999999999999994E-2</v>
      </c>
      <c r="F77" s="43">
        <v>1.4790000000000001</v>
      </c>
      <c r="G77" s="43">
        <v>15.84</v>
      </c>
      <c r="H77" s="12"/>
      <c r="I77" s="56"/>
      <c r="J77" s="55"/>
      <c r="K77" s="53"/>
      <c r="L77" s="54"/>
      <c r="M77" s="54"/>
      <c r="N77" s="54"/>
      <c r="O77" s="54"/>
      <c r="P77" s="15"/>
    </row>
    <row r="78" spans="1:16" s="4" customFormat="1" ht="19.5">
      <c r="A78" s="63"/>
      <c r="B78" s="20" t="s">
        <v>15</v>
      </c>
      <c r="C78" s="21">
        <v>40</v>
      </c>
      <c r="D78" s="43">
        <v>2.2200000000000002</v>
      </c>
      <c r="E78" s="43">
        <v>0.39</v>
      </c>
      <c r="F78" s="43">
        <v>12.96</v>
      </c>
      <c r="G78" s="43">
        <v>63.3</v>
      </c>
      <c r="H78" s="12"/>
      <c r="I78" s="179"/>
      <c r="J78" s="179"/>
      <c r="K78" s="179"/>
      <c r="L78" s="58"/>
      <c r="M78" s="58"/>
      <c r="N78" s="58"/>
      <c r="O78" s="58"/>
      <c r="P78" s="18"/>
    </row>
    <row r="79" spans="1:16" s="5" customFormat="1" ht="19.5">
      <c r="A79" s="63"/>
      <c r="B79" s="20" t="s">
        <v>11</v>
      </c>
      <c r="C79" s="21">
        <v>40</v>
      </c>
      <c r="D79" s="43">
        <v>2.2799999999999998</v>
      </c>
      <c r="E79" s="43">
        <v>0.27</v>
      </c>
      <c r="F79" s="43">
        <v>13.86</v>
      </c>
      <c r="G79" s="43">
        <v>50.2</v>
      </c>
      <c r="H79" s="15"/>
      <c r="I79" s="178"/>
      <c r="J79" s="178"/>
      <c r="K79" s="178"/>
      <c r="L79" s="178"/>
      <c r="M79" s="178"/>
      <c r="N79" s="178"/>
      <c r="O79" s="178"/>
      <c r="P79" s="12"/>
    </row>
    <row r="80" spans="1:16" s="5" customFormat="1" ht="19.5">
      <c r="A80" s="63"/>
      <c r="B80" s="127" t="s">
        <v>18</v>
      </c>
      <c r="C80" s="127">
        <f>SUM(C74:C79)</f>
        <v>720</v>
      </c>
      <c r="D80" s="115">
        <f>SUM(D73:D79)</f>
        <v>27.631000000000004</v>
      </c>
      <c r="E80" s="115">
        <f>SUM(E73:E79)</f>
        <v>28.045999999999999</v>
      </c>
      <c r="F80" s="115">
        <f>SUM(F73:F79)</f>
        <v>80.661999999999992</v>
      </c>
      <c r="G80" s="115">
        <f>SUM(G73:G79)</f>
        <v>742.73</v>
      </c>
      <c r="H80" s="18"/>
      <c r="I80" s="53"/>
      <c r="J80" s="55"/>
      <c r="K80" s="53"/>
      <c r="L80" s="54"/>
      <c r="M80" s="54"/>
      <c r="N80" s="54"/>
      <c r="O80" s="54"/>
      <c r="P80" s="12"/>
    </row>
    <row r="81" spans="1:16" s="6" customFormat="1" ht="19.5">
      <c r="A81" s="183"/>
      <c r="B81" s="183"/>
      <c r="C81" s="183"/>
      <c r="D81" s="30"/>
      <c r="E81" s="30"/>
      <c r="F81" s="30"/>
      <c r="G81" s="30"/>
      <c r="H81" s="12"/>
      <c r="I81" s="53"/>
      <c r="J81" s="55"/>
      <c r="K81" s="53"/>
      <c r="L81" s="54"/>
      <c r="M81" s="54"/>
      <c r="N81" s="54"/>
      <c r="O81" s="54"/>
      <c r="P81" s="15"/>
    </row>
    <row r="82" spans="1:16" s="2" customFormat="1" ht="18.75">
      <c r="A82" s="63"/>
      <c r="B82" s="78" t="s">
        <v>142</v>
      </c>
      <c r="C82" s="77">
        <v>140</v>
      </c>
      <c r="D82" s="22">
        <v>2.5000000000000001E-2</v>
      </c>
      <c r="E82" s="19"/>
      <c r="F82" s="22">
        <v>19.850000000000001</v>
      </c>
      <c r="G82" s="43">
        <v>150.25</v>
      </c>
      <c r="H82" s="12"/>
      <c r="I82" s="53"/>
      <c r="J82" s="55"/>
      <c r="K82" s="53"/>
      <c r="L82" s="54"/>
      <c r="M82" s="54"/>
      <c r="N82" s="54"/>
      <c r="O82" s="54"/>
      <c r="P82" s="14"/>
    </row>
    <row r="83" spans="1:16" s="3" customFormat="1" ht="18.75">
      <c r="A83" s="63"/>
      <c r="B83" s="78" t="s">
        <v>45</v>
      </c>
      <c r="C83" s="66">
        <v>60</v>
      </c>
      <c r="D83" s="43">
        <v>2.2799999999999998</v>
      </c>
      <c r="E83" s="43">
        <v>0.27</v>
      </c>
      <c r="F83" s="43">
        <v>13.86</v>
      </c>
      <c r="G83" s="43">
        <v>50.2</v>
      </c>
      <c r="H83" s="12"/>
      <c r="I83" s="53"/>
      <c r="J83" s="55"/>
      <c r="K83" s="53"/>
      <c r="L83" s="54"/>
      <c r="M83" s="54"/>
      <c r="N83" s="54"/>
      <c r="O83" s="54"/>
      <c r="P83" s="17"/>
    </row>
    <row r="84" spans="1:16" s="4" customFormat="1" ht="19.5">
      <c r="A84" s="63"/>
      <c r="B84" s="127" t="s">
        <v>108</v>
      </c>
      <c r="C84" s="127">
        <f>SUM(C82:C83)</f>
        <v>200</v>
      </c>
      <c r="D84" s="115">
        <f>SUM(D82:D83)</f>
        <v>2.3049999999999997</v>
      </c>
      <c r="E84" s="115">
        <f>SUM(E82:E83)</f>
        <v>0.27</v>
      </c>
      <c r="F84" s="115">
        <f>SUM(F82:F83)</f>
        <v>33.71</v>
      </c>
      <c r="G84" s="115">
        <f>SUM(G82:G83)</f>
        <v>200.45</v>
      </c>
      <c r="H84" s="12"/>
      <c r="I84" s="56"/>
      <c r="J84" s="55"/>
      <c r="K84" s="53"/>
      <c r="L84" s="54"/>
      <c r="M84" s="54"/>
      <c r="N84" s="54"/>
      <c r="O84" s="54"/>
      <c r="P84" s="18"/>
    </row>
    <row r="85" spans="1:16" s="4" customFormat="1" ht="19.5">
      <c r="A85" s="63"/>
      <c r="B85" s="78"/>
      <c r="C85" s="77"/>
      <c r="D85" s="30"/>
      <c r="E85" s="30"/>
      <c r="F85" s="22"/>
      <c r="G85" s="43"/>
      <c r="H85" s="12"/>
      <c r="I85" s="179"/>
      <c r="J85" s="179"/>
      <c r="K85" s="179"/>
      <c r="L85" s="58"/>
      <c r="M85" s="58"/>
      <c r="N85" s="58"/>
      <c r="O85" s="58"/>
      <c r="P85" s="18"/>
    </row>
    <row r="86" spans="1:16" s="4" customFormat="1" ht="19.5">
      <c r="A86" s="130"/>
      <c r="B86" s="130"/>
      <c r="C86" s="130"/>
      <c r="D86" s="29"/>
      <c r="E86" s="29"/>
      <c r="F86" s="29"/>
      <c r="G86" s="29"/>
      <c r="H86" s="15"/>
      <c r="I86" s="57"/>
      <c r="J86" s="57"/>
      <c r="K86" s="57"/>
      <c r="L86" s="58"/>
      <c r="M86" s="58"/>
      <c r="N86" s="58"/>
      <c r="O86" s="58"/>
      <c r="P86" s="18"/>
    </row>
    <row r="87" spans="1:16" s="4" customFormat="1" ht="19.5">
      <c r="A87" s="127"/>
      <c r="B87" s="127" t="s">
        <v>101</v>
      </c>
      <c r="C87" s="127">
        <f>SUM(C72+C84+C80)</f>
        <v>1430</v>
      </c>
      <c r="D87" s="115">
        <f>SUM(D72+D80+D84)</f>
        <v>46.471000000000004</v>
      </c>
      <c r="E87" s="115">
        <f>SUM(E72+E80+E84)</f>
        <v>50.954000000000001</v>
      </c>
      <c r="F87" s="115">
        <f>SUM(F72+F80+F84)</f>
        <v>158.70099999999999</v>
      </c>
      <c r="G87" s="115">
        <f>SUM(G72+G80+G84)</f>
        <v>1672.3129999999999</v>
      </c>
      <c r="H87" s="70"/>
      <c r="I87" s="57"/>
      <c r="J87" s="57"/>
      <c r="K87" s="57"/>
      <c r="L87" s="58"/>
      <c r="M87" s="58"/>
      <c r="N87" s="58"/>
      <c r="O87" s="58"/>
      <c r="P87" s="18"/>
    </row>
    <row r="88" spans="1:16" s="4" customFormat="1" ht="26.25">
      <c r="A88" s="37"/>
      <c r="B88" s="38"/>
      <c r="C88" s="38"/>
      <c r="D88" s="38"/>
      <c r="E88" s="38"/>
      <c r="F88" s="39"/>
      <c r="G88" s="39"/>
      <c r="H88" s="15"/>
      <c r="I88" s="57"/>
      <c r="J88" s="57"/>
      <c r="K88" s="57"/>
      <c r="L88" s="58"/>
      <c r="M88" s="58"/>
      <c r="N88" s="58"/>
      <c r="O88" s="58"/>
      <c r="P88" s="18"/>
    </row>
    <row r="89" spans="1:16" s="5" customFormat="1" ht="19.5">
      <c r="A89" s="166" t="s">
        <v>102</v>
      </c>
      <c r="B89" s="167"/>
      <c r="C89" s="167"/>
      <c r="D89" s="167"/>
      <c r="E89" s="167"/>
      <c r="F89" s="167"/>
      <c r="G89" s="168"/>
      <c r="H89" s="15"/>
      <c r="I89" s="57"/>
      <c r="J89" s="57"/>
      <c r="K89" s="57"/>
      <c r="L89" s="58"/>
      <c r="M89" s="58"/>
      <c r="N89" s="58"/>
      <c r="O89" s="58"/>
      <c r="P89" s="12"/>
    </row>
    <row r="90" spans="1:16" s="5" customFormat="1" ht="19.5">
      <c r="A90" s="158" t="s">
        <v>0</v>
      </c>
      <c r="B90" s="158" t="s">
        <v>1</v>
      </c>
      <c r="C90" s="158" t="s">
        <v>2</v>
      </c>
      <c r="D90" s="170" t="s">
        <v>3</v>
      </c>
      <c r="E90" s="171"/>
      <c r="F90" s="172"/>
      <c r="G90" s="158" t="s">
        <v>4</v>
      </c>
      <c r="H90" s="15"/>
      <c r="I90" s="53"/>
      <c r="J90" s="55"/>
      <c r="K90" s="53"/>
      <c r="L90" s="54"/>
      <c r="M90" s="54"/>
      <c r="N90" s="56"/>
      <c r="O90" s="54"/>
      <c r="P90" s="12"/>
    </row>
    <row r="91" spans="1:16" s="5" customFormat="1" ht="18.75">
      <c r="A91" s="159"/>
      <c r="B91" s="159"/>
      <c r="C91" s="159"/>
      <c r="D91" s="16" t="s">
        <v>5</v>
      </c>
      <c r="E91" s="16" t="s">
        <v>6</v>
      </c>
      <c r="F91" s="16" t="s">
        <v>7</v>
      </c>
      <c r="G91" s="159"/>
      <c r="H91" s="12"/>
      <c r="I91" s="53"/>
      <c r="J91" s="55"/>
      <c r="K91" s="53"/>
      <c r="L91" s="54"/>
      <c r="M91" s="54"/>
      <c r="N91" s="54"/>
      <c r="O91" s="54"/>
      <c r="P91" s="12"/>
    </row>
    <row r="92" spans="1:16" s="5" customFormat="1" ht="19.5">
      <c r="A92" s="155" t="s">
        <v>8</v>
      </c>
      <c r="B92" s="156"/>
      <c r="C92" s="156"/>
      <c r="D92" s="156"/>
      <c r="E92" s="156"/>
      <c r="F92" s="156"/>
      <c r="G92" s="156"/>
      <c r="H92" s="12"/>
      <c r="I92" s="56"/>
      <c r="J92" s="55"/>
      <c r="K92" s="53"/>
      <c r="L92" s="54"/>
      <c r="M92" s="54"/>
      <c r="N92" s="54"/>
      <c r="O92" s="54"/>
      <c r="P92" s="12"/>
    </row>
    <row r="93" spans="1:16" s="6" customFormat="1" ht="19.5">
      <c r="A93" s="41">
        <v>204</v>
      </c>
      <c r="B93" s="24" t="s">
        <v>25</v>
      </c>
      <c r="C93" s="25">
        <v>180</v>
      </c>
      <c r="D93" s="26">
        <v>11.172000000000001</v>
      </c>
      <c r="E93" s="26">
        <v>8.8219999999999992</v>
      </c>
      <c r="F93" s="26">
        <v>38.122</v>
      </c>
      <c r="G93" s="26">
        <v>338.745</v>
      </c>
      <c r="H93" s="12"/>
      <c r="I93" s="56"/>
      <c r="J93" s="55"/>
      <c r="K93" s="53"/>
      <c r="L93" s="54"/>
      <c r="M93" s="54"/>
      <c r="N93" s="54"/>
      <c r="O93" s="54"/>
      <c r="P93" s="15"/>
    </row>
    <row r="94" spans="1:16" s="4" customFormat="1" ht="19.5">
      <c r="A94" s="21">
        <v>384</v>
      </c>
      <c r="B94" s="20" t="s">
        <v>27</v>
      </c>
      <c r="C94" s="21">
        <v>200</v>
      </c>
      <c r="D94" s="22">
        <v>2.6240000000000001</v>
      </c>
      <c r="E94" s="22">
        <v>2.4</v>
      </c>
      <c r="F94" s="22">
        <v>17.472000000000001</v>
      </c>
      <c r="G94" s="26">
        <v>101.98399999999999</v>
      </c>
      <c r="H94" s="12"/>
      <c r="I94" s="179"/>
      <c r="J94" s="179"/>
      <c r="K94" s="179"/>
      <c r="L94" s="58"/>
      <c r="M94" s="58"/>
      <c r="N94" s="58"/>
      <c r="O94" s="58"/>
      <c r="P94" s="18"/>
    </row>
    <row r="95" spans="1:16" s="6" customFormat="1" ht="19.5">
      <c r="A95" s="21"/>
      <c r="B95" s="20" t="s">
        <v>143</v>
      </c>
      <c r="C95" s="21">
        <v>60</v>
      </c>
      <c r="D95" s="22">
        <v>0.69599999999999995</v>
      </c>
      <c r="E95" s="22">
        <v>8.6999999999999994E-2</v>
      </c>
      <c r="F95" s="22">
        <v>1.4790000000000001</v>
      </c>
      <c r="G95" s="43">
        <v>15.84</v>
      </c>
      <c r="H95" s="15"/>
      <c r="I95" s="178"/>
      <c r="J95" s="178"/>
      <c r="K95" s="178"/>
      <c r="L95" s="178"/>
      <c r="M95" s="178"/>
      <c r="N95" s="178"/>
      <c r="O95" s="178"/>
      <c r="P95" s="15"/>
    </row>
    <row r="96" spans="1:16" s="7" customFormat="1" ht="19.5">
      <c r="A96" s="19"/>
      <c r="B96" s="20" t="s">
        <v>11</v>
      </c>
      <c r="C96" s="21">
        <v>45</v>
      </c>
      <c r="D96" s="22">
        <v>3.04</v>
      </c>
      <c r="E96" s="22">
        <v>0.36</v>
      </c>
      <c r="F96" s="22">
        <v>18.48</v>
      </c>
      <c r="G96" s="43">
        <v>88.4</v>
      </c>
      <c r="H96" s="18"/>
      <c r="I96" s="53"/>
      <c r="J96" s="55"/>
      <c r="K96" s="53"/>
      <c r="L96" s="54"/>
      <c r="M96" s="54"/>
      <c r="N96" s="54"/>
      <c r="O96" s="54"/>
      <c r="P96" s="27"/>
    </row>
    <row r="97" spans="1:16" s="2" customFormat="1" ht="19.5">
      <c r="A97" s="19"/>
      <c r="B97" s="133" t="s">
        <v>12</v>
      </c>
      <c r="C97" s="114">
        <f>SUM(C93:C96)</f>
        <v>485</v>
      </c>
      <c r="D97" s="115">
        <f>SUM(D93:D96)</f>
        <v>17.532</v>
      </c>
      <c r="E97" s="115">
        <f>SUM(E93:E96)</f>
        <v>11.668999999999999</v>
      </c>
      <c r="F97" s="115">
        <f>SUM(F93:F96)</f>
        <v>75.552999999999997</v>
      </c>
      <c r="G97" s="115">
        <f>SUM(G93:G96)</f>
        <v>544.96899999999994</v>
      </c>
      <c r="H97" s="12"/>
      <c r="I97" s="53"/>
      <c r="J97" s="55"/>
      <c r="K97" s="59"/>
      <c r="L97" s="54"/>
      <c r="M97" s="54"/>
      <c r="N97" s="54"/>
      <c r="O97" s="54"/>
      <c r="P97" s="14"/>
    </row>
    <row r="98" spans="1:16" s="3" customFormat="1" ht="19.5">
      <c r="A98" s="155" t="s">
        <v>13</v>
      </c>
      <c r="B98" s="156"/>
      <c r="C98" s="156"/>
      <c r="D98" s="156"/>
      <c r="E98" s="156"/>
      <c r="F98" s="156"/>
      <c r="G98" s="156"/>
      <c r="H98" s="12"/>
      <c r="I98" s="53"/>
      <c r="J98" s="55"/>
      <c r="K98" s="53"/>
      <c r="L98" s="54"/>
      <c r="M98" s="54"/>
      <c r="N98" s="54"/>
      <c r="O98" s="54"/>
      <c r="P98" s="17"/>
    </row>
    <row r="99" spans="1:16" s="3" customFormat="1" ht="25.5" customHeight="1">
      <c r="A99" s="21">
        <v>102</v>
      </c>
      <c r="B99" s="20" t="s">
        <v>34</v>
      </c>
      <c r="C99" s="21">
        <v>200</v>
      </c>
      <c r="D99" s="22">
        <v>5.05</v>
      </c>
      <c r="E99" s="22">
        <v>5.4409999999999998</v>
      </c>
      <c r="F99" s="22">
        <v>15.384</v>
      </c>
      <c r="G99" s="22">
        <v>237.17</v>
      </c>
      <c r="H99" s="12"/>
      <c r="I99" s="53"/>
      <c r="J99" s="55"/>
      <c r="K99" s="53"/>
      <c r="L99" s="56"/>
      <c r="M99" s="56"/>
      <c r="N99" s="54"/>
      <c r="O99" s="54"/>
      <c r="P99" s="17"/>
    </row>
    <row r="100" spans="1:16" s="4" customFormat="1" ht="19.5">
      <c r="A100" s="21" t="s">
        <v>37</v>
      </c>
      <c r="B100" s="20" t="s">
        <v>38</v>
      </c>
      <c r="C100" s="21">
        <v>150</v>
      </c>
      <c r="D100" s="22">
        <v>3.6</v>
      </c>
      <c r="E100" s="22">
        <v>5.94</v>
      </c>
      <c r="F100" s="22">
        <v>16.559999999999999</v>
      </c>
      <c r="G100" s="22">
        <v>106.67</v>
      </c>
      <c r="H100" s="12"/>
      <c r="I100" s="56"/>
      <c r="J100" s="55"/>
      <c r="K100" s="53"/>
      <c r="L100" s="54"/>
      <c r="M100" s="54"/>
      <c r="N100" s="54"/>
      <c r="O100" s="54"/>
      <c r="P100" s="18"/>
    </row>
    <row r="101" spans="1:16" s="4" customFormat="1" ht="19.5">
      <c r="A101" s="21" t="s">
        <v>39</v>
      </c>
      <c r="B101" s="20" t="s">
        <v>40</v>
      </c>
      <c r="C101" s="21">
        <v>200</v>
      </c>
      <c r="D101" s="22">
        <v>0.2</v>
      </c>
      <c r="E101" s="22">
        <v>0</v>
      </c>
      <c r="F101" s="22">
        <v>32.6</v>
      </c>
      <c r="G101" s="22">
        <v>97.9</v>
      </c>
      <c r="H101" s="12"/>
      <c r="I101" s="56"/>
      <c r="J101" s="55"/>
      <c r="K101" s="53"/>
      <c r="L101" s="54"/>
      <c r="M101" s="54"/>
      <c r="N101" s="54"/>
      <c r="O101" s="54"/>
      <c r="P101" s="18"/>
    </row>
    <row r="102" spans="1:16" s="5" customFormat="1" ht="18.75">
      <c r="A102" s="19"/>
      <c r="B102" s="20" t="s">
        <v>15</v>
      </c>
      <c r="C102" s="21">
        <v>40</v>
      </c>
      <c r="D102" s="22">
        <v>2.2200000000000002</v>
      </c>
      <c r="E102" s="22">
        <v>0.39</v>
      </c>
      <c r="F102" s="22">
        <v>12.96</v>
      </c>
      <c r="G102" s="22">
        <v>63.3</v>
      </c>
      <c r="H102" s="12"/>
      <c r="I102" s="56"/>
      <c r="J102" s="55"/>
      <c r="K102" s="53"/>
      <c r="L102" s="54"/>
      <c r="M102" s="54"/>
      <c r="N102" s="54"/>
      <c r="O102" s="54"/>
      <c r="P102" s="12"/>
    </row>
    <row r="103" spans="1:16" s="5" customFormat="1" ht="18.75">
      <c r="A103" s="19"/>
      <c r="B103" s="20" t="s">
        <v>11</v>
      </c>
      <c r="C103" s="21">
        <v>40</v>
      </c>
      <c r="D103" s="22">
        <v>2.2799999999999998</v>
      </c>
      <c r="E103" s="22">
        <v>0.27</v>
      </c>
      <c r="F103" s="22">
        <v>13.86</v>
      </c>
      <c r="G103" s="43">
        <v>50.2</v>
      </c>
      <c r="H103" s="12"/>
      <c r="I103" s="56"/>
      <c r="J103" s="55"/>
      <c r="K103" s="56"/>
      <c r="L103" s="56"/>
      <c r="M103" s="56"/>
      <c r="N103" s="56"/>
      <c r="O103" s="56"/>
      <c r="P103" s="12"/>
    </row>
    <row r="104" spans="1:16" s="5" customFormat="1" ht="19.5">
      <c r="A104" s="19"/>
      <c r="B104" s="20" t="s">
        <v>16</v>
      </c>
      <c r="C104" s="19">
        <v>2E-3</v>
      </c>
      <c r="D104" s="19"/>
      <c r="E104" s="19"/>
      <c r="F104" s="19"/>
      <c r="G104" s="22">
        <f>D104+E104+F104</f>
        <v>0</v>
      </c>
      <c r="H104" s="15"/>
      <c r="I104" s="56"/>
      <c r="J104" s="55"/>
      <c r="K104" s="56"/>
      <c r="L104" s="56"/>
      <c r="M104" s="56"/>
      <c r="N104" s="56"/>
      <c r="O104" s="56"/>
      <c r="P104" s="12"/>
    </row>
    <row r="105" spans="1:16" s="5" customFormat="1" ht="19.5">
      <c r="A105" s="44"/>
      <c r="B105" s="134" t="s">
        <v>18</v>
      </c>
      <c r="C105" s="135">
        <f>SUM(C99:C104)</f>
        <v>630.00199999999995</v>
      </c>
      <c r="D105" s="125">
        <f>SUM(D99:D103)</f>
        <v>13.35</v>
      </c>
      <c r="E105" s="125">
        <f>SUM(E99:E103)</f>
        <v>12.041</v>
      </c>
      <c r="F105" s="125">
        <f>SUM(F99:F103)</f>
        <v>91.36399999999999</v>
      </c>
      <c r="G105" s="125">
        <f>SUM(G99:G104)</f>
        <v>555.24</v>
      </c>
      <c r="H105" s="15"/>
      <c r="I105" s="56"/>
      <c r="J105" s="55"/>
      <c r="K105" s="56"/>
      <c r="L105" s="56"/>
      <c r="M105" s="56"/>
      <c r="N105" s="56"/>
      <c r="O105" s="56"/>
      <c r="P105" s="12"/>
    </row>
    <row r="106" spans="1:16" s="5" customFormat="1" ht="19.5">
      <c r="A106" s="56"/>
      <c r="B106" s="55"/>
      <c r="C106" s="56"/>
      <c r="D106" s="56"/>
      <c r="E106" s="56"/>
      <c r="F106" s="56"/>
      <c r="G106" s="54"/>
      <c r="H106" s="15"/>
      <c r="I106" s="56"/>
      <c r="J106" s="55"/>
      <c r="K106" s="56"/>
      <c r="L106" s="56"/>
      <c r="M106" s="56"/>
      <c r="N106" s="56"/>
      <c r="O106" s="56"/>
      <c r="P106" s="12"/>
    </row>
    <row r="107" spans="1:16" s="5" customFormat="1" ht="19.5">
      <c r="A107" s="69"/>
      <c r="B107" s="71" t="s">
        <v>132</v>
      </c>
      <c r="C107" s="69">
        <v>150</v>
      </c>
      <c r="D107" s="136">
        <v>0.6</v>
      </c>
      <c r="E107" s="136">
        <v>0.6</v>
      </c>
      <c r="F107" s="136">
        <v>14.7</v>
      </c>
      <c r="G107" s="136">
        <v>70.5</v>
      </c>
      <c r="H107" s="15"/>
      <c r="I107" s="56"/>
      <c r="J107" s="55"/>
      <c r="K107" s="56"/>
      <c r="L107" s="56"/>
      <c r="M107" s="56"/>
      <c r="N107" s="56"/>
      <c r="O107" s="56"/>
      <c r="P107" s="12"/>
    </row>
    <row r="108" spans="1:16" s="5" customFormat="1" ht="19.5">
      <c r="A108" s="66"/>
      <c r="B108" s="67" t="s">
        <v>149</v>
      </c>
      <c r="C108" s="66">
        <v>40</v>
      </c>
      <c r="D108" s="68">
        <v>3.69</v>
      </c>
      <c r="E108" s="68">
        <v>3.0150000000000001</v>
      </c>
      <c r="F108" s="68">
        <v>32.354999999999997</v>
      </c>
      <c r="G108" s="68">
        <v>160.25</v>
      </c>
      <c r="H108" s="15"/>
      <c r="I108" s="179"/>
      <c r="J108" s="179"/>
      <c r="K108" s="179"/>
      <c r="L108" s="58"/>
      <c r="M108" s="58"/>
      <c r="N108" s="58"/>
      <c r="O108" s="58"/>
      <c r="P108" s="12"/>
    </row>
    <row r="109" spans="1:16" s="6" customFormat="1" ht="19.5">
      <c r="A109" s="60"/>
      <c r="B109" s="60" t="s">
        <v>108</v>
      </c>
      <c r="C109" s="60">
        <f>SUM(C107:C108)</f>
        <v>190</v>
      </c>
      <c r="D109" s="97">
        <f>SUM(D107:D108)</f>
        <v>4.29</v>
      </c>
      <c r="E109" s="97">
        <f>SUM(E107:E108)</f>
        <v>3.6150000000000002</v>
      </c>
      <c r="F109" s="97">
        <f>SUM(F107:F108)</f>
        <v>47.054999999999993</v>
      </c>
      <c r="G109" s="97">
        <f>SUM(G107:G108)</f>
        <v>230.75</v>
      </c>
      <c r="H109" s="18"/>
      <c r="I109" s="180"/>
      <c r="J109" s="180"/>
      <c r="K109" s="180"/>
      <c r="L109" s="29"/>
      <c r="M109" s="29"/>
      <c r="N109" s="29"/>
      <c r="O109" s="29"/>
      <c r="P109" s="15"/>
    </row>
    <row r="110" spans="1:16" s="4" customFormat="1" ht="19.5">
      <c r="A110" s="155"/>
      <c r="B110" s="156"/>
      <c r="C110" s="156"/>
      <c r="D110" s="156"/>
      <c r="E110" s="156"/>
      <c r="F110" s="156"/>
      <c r="G110" s="156"/>
      <c r="H110" s="12"/>
      <c r="I110" s="28"/>
      <c r="J110" s="28"/>
      <c r="K110" s="28"/>
      <c r="L110" s="29"/>
      <c r="M110" s="29"/>
      <c r="N110" s="29"/>
      <c r="O110" s="29"/>
      <c r="P110" s="18"/>
    </row>
    <row r="111" spans="1:16" s="5" customFormat="1" ht="19.5">
      <c r="A111" s="21"/>
      <c r="B111" s="127" t="s">
        <v>110</v>
      </c>
      <c r="C111" s="139">
        <f>SUM(C97+C105+C109)</f>
        <v>1305.002</v>
      </c>
      <c r="D111" s="138">
        <f>SUM(D97+D105+D109)</f>
        <v>35.171999999999997</v>
      </c>
      <c r="E111" s="138">
        <f>SUM(E97+E105+E109)</f>
        <v>27.325000000000003</v>
      </c>
      <c r="F111" s="138">
        <f>SUM(F97+F105+F109)</f>
        <v>213.97199999999998</v>
      </c>
      <c r="G111" s="138">
        <f>SUM(G97+G105+G109)</f>
        <v>1330.9589999999998</v>
      </c>
      <c r="H111" s="15"/>
      <c r="I111" s="28"/>
      <c r="J111" s="28"/>
      <c r="K111" s="28"/>
      <c r="L111" s="29"/>
      <c r="M111" s="29"/>
      <c r="N111" s="29"/>
      <c r="O111" s="29"/>
      <c r="P111" s="12"/>
    </row>
    <row r="112" spans="1:16" s="5" customFormat="1" ht="18.75">
      <c r="A112" s="21"/>
      <c r="B112" s="20"/>
      <c r="C112" s="21"/>
      <c r="D112" s="22"/>
      <c r="E112" s="22"/>
      <c r="F112" s="22"/>
      <c r="G112" s="22"/>
      <c r="H112" s="27"/>
      <c r="I112" s="181"/>
      <c r="J112" s="181"/>
      <c r="K112" s="181"/>
      <c r="L112" s="181"/>
      <c r="M112" s="181"/>
      <c r="N112" s="181"/>
      <c r="O112" s="181"/>
      <c r="P112" s="12"/>
    </row>
    <row r="113" spans="1:16" s="5" customFormat="1" ht="18.75">
      <c r="A113" s="166" t="s">
        <v>103</v>
      </c>
      <c r="B113" s="167"/>
      <c r="C113" s="167"/>
      <c r="D113" s="167"/>
      <c r="E113" s="167"/>
      <c r="F113" s="167"/>
      <c r="G113" s="168"/>
      <c r="H113" s="14"/>
      <c r="I113" s="177"/>
      <c r="J113" s="177"/>
      <c r="K113" s="177"/>
      <c r="L113" s="177"/>
      <c r="M113" s="177"/>
      <c r="N113" s="177"/>
      <c r="O113" s="177"/>
      <c r="P113" s="12"/>
    </row>
    <row r="114" spans="1:16" s="5" customFormat="1" ht="18.75">
      <c r="A114" s="158" t="s">
        <v>0</v>
      </c>
      <c r="B114" s="158" t="s">
        <v>1</v>
      </c>
      <c r="C114" s="158" t="s">
        <v>2</v>
      </c>
      <c r="D114" s="170" t="s">
        <v>3</v>
      </c>
      <c r="E114" s="171"/>
      <c r="F114" s="172"/>
      <c r="G114" s="158" t="s">
        <v>4</v>
      </c>
      <c r="H114" s="17"/>
      <c r="I114" s="177"/>
      <c r="J114" s="177"/>
      <c r="K114" s="177"/>
      <c r="L114" s="50"/>
      <c r="M114" s="50"/>
      <c r="N114" s="50"/>
      <c r="O114" s="177"/>
      <c r="P114" s="12"/>
    </row>
    <row r="115" spans="1:16" s="5" customFormat="1" ht="19.5">
      <c r="A115" s="159"/>
      <c r="B115" s="159"/>
      <c r="C115" s="159"/>
      <c r="D115" s="16" t="s">
        <v>5</v>
      </c>
      <c r="E115" s="16" t="s">
        <v>6</v>
      </c>
      <c r="F115" s="16" t="s">
        <v>7</v>
      </c>
      <c r="G115" s="159"/>
      <c r="H115" s="17"/>
      <c r="I115" s="178"/>
      <c r="J115" s="178"/>
      <c r="K115" s="178"/>
      <c r="L115" s="178"/>
      <c r="M115" s="178"/>
      <c r="N115" s="178"/>
      <c r="O115" s="178"/>
      <c r="P115" s="12"/>
    </row>
    <row r="116" spans="1:16" s="5" customFormat="1" ht="19.5">
      <c r="A116" s="155" t="s">
        <v>8</v>
      </c>
      <c r="B116" s="156"/>
      <c r="C116" s="156"/>
      <c r="D116" s="156"/>
      <c r="E116" s="156"/>
      <c r="F116" s="156"/>
      <c r="G116" s="156"/>
      <c r="H116" s="18"/>
      <c r="I116" s="53"/>
      <c r="J116" s="55"/>
      <c r="K116" s="53"/>
      <c r="L116" s="54"/>
      <c r="M116" s="54"/>
      <c r="N116" s="54"/>
      <c r="O116" s="54"/>
      <c r="P116" s="12"/>
    </row>
    <row r="117" spans="1:16" s="5" customFormat="1" ht="18.75">
      <c r="A117" s="41">
        <v>15</v>
      </c>
      <c r="B117" s="24" t="s">
        <v>51</v>
      </c>
      <c r="C117" s="25">
        <v>200</v>
      </c>
      <c r="D117" s="26">
        <v>6.569</v>
      </c>
      <c r="E117" s="26">
        <v>5.3040000000000003</v>
      </c>
      <c r="F117" s="26">
        <v>33.899000000000001</v>
      </c>
      <c r="G117" s="26">
        <v>210.37</v>
      </c>
      <c r="H117" s="12"/>
      <c r="I117" s="53"/>
      <c r="J117" s="55"/>
      <c r="K117" s="53"/>
      <c r="L117" s="54"/>
      <c r="M117" s="54"/>
      <c r="N117" s="54"/>
      <c r="O117" s="54"/>
      <c r="P117" s="12"/>
    </row>
    <row r="118" spans="1:16" s="5" customFormat="1" ht="18.75">
      <c r="A118" s="21">
        <v>210</v>
      </c>
      <c r="B118" s="20" t="s">
        <v>14</v>
      </c>
      <c r="C118" s="80">
        <v>200</v>
      </c>
      <c r="D118" s="26">
        <v>0.78</v>
      </c>
      <c r="E118" s="26">
        <v>0.06</v>
      </c>
      <c r="F118" s="26">
        <v>25.11</v>
      </c>
      <c r="G118" s="26">
        <v>105.25</v>
      </c>
      <c r="H118" s="12"/>
      <c r="I118" s="56"/>
      <c r="J118" s="55"/>
      <c r="K118" s="53"/>
      <c r="L118" s="54"/>
      <c r="M118" s="54"/>
      <c r="N118" s="54"/>
      <c r="O118" s="54"/>
      <c r="P118" s="12"/>
    </row>
    <row r="119" spans="1:16" s="6" customFormat="1" ht="19.5">
      <c r="A119" s="21">
        <v>377</v>
      </c>
      <c r="B119" s="20" t="s">
        <v>32</v>
      </c>
      <c r="C119" s="21">
        <v>10</v>
      </c>
      <c r="D119" s="22">
        <v>0.12</v>
      </c>
      <c r="E119" s="22">
        <v>10.875</v>
      </c>
      <c r="F119" s="22">
        <v>0.19500000000000001</v>
      </c>
      <c r="G119" s="26">
        <v>66.09</v>
      </c>
      <c r="H119" s="12"/>
      <c r="I119" s="53"/>
      <c r="J119" s="55"/>
      <c r="K119" s="53"/>
      <c r="L119" s="54"/>
      <c r="M119" s="54"/>
      <c r="N119" s="54"/>
      <c r="O119" s="54"/>
      <c r="P119" s="15"/>
    </row>
    <row r="120" spans="1:16" s="4" customFormat="1" ht="19.5">
      <c r="A120" s="19"/>
      <c r="B120" s="20" t="s">
        <v>11</v>
      </c>
      <c r="C120" s="21">
        <v>45</v>
      </c>
      <c r="D120" s="22">
        <v>3.04</v>
      </c>
      <c r="E120" s="22">
        <v>0.36</v>
      </c>
      <c r="F120" s="22">
        <v>18.48</v>
      </c>
      <c r="G120" s="43">
        <v>88.4</v>
      </c>
      <c r="H120" s="12"/>
      <c r="I120" s="179"/>
      <c r="J120" s="179"/>
      <c r="K120" s="179"/>
      <c r="L120" s="58"/>
      <c r="M120" s="58"/>
      <c r="N120" s="58"/>
      <c r="O120" s="58"/>
      <c r="P120" s="18"/>
    </row>
    <row r="121" spans="1:16" s="5" customFormat="1" ht="19.5">
      <c r="A121" s="44"/>
      <c r="B121" s="20" t="s">
        <v>19</v>
      </c>
      <c r="C121" s="21">
        <v>200</v>
      </c>
      <c r="D121" s="22">
        <v>6.4</v>
      </c>
      <c r="E121" s="22">
        <v>2</v>
      </c>
      <c r="F121" s="22">
        <v>25</v>
      </c>
      <c r="G121" s="26">
        <v>144</v>
      </c>
      <c r="H121" s="15"/>
      <c r="I121" s="178"/>
      <c r="J121" s="178"/>
      <c r="K121" s="178"/>
      <c r="L121" s="178"/>
      <c r="M121" s="178"/>
      <c r="N121" s="178"/>
      <c r="O121" s="178"/>
      <c r="P121" s="12"/>
    </row>
    <row r="122" spans="1:16" s="5" customFormat="1" ht="19.5">
      <c r="A122" s="19"/>
      <c r="B122" s="133" t="s">
        <v>12</v>
      </c>
      <c r="C122" s="114">
        <f>SUM(C117:C121)</f>
        <v>655</v>
      </c>
      <c r="D122" s="115">
        <f>SUM(D117:D121)</f>
        <v>16.908999999999999</v>
      </c>
      <c r="E122" s="115">
        <f>SUM(E117:E121)</f>
        <v>18.599</v>
      </c>
      <c r="F122" s="115">
        <f>SUM(F117:F121)</f>
        <v>102.684</v>
      </c>
      <c r="G122" s="115">
        <f>SUM(G117:G121)</f>
        <v>614.11</v>
      </c>
      <c r="H122" s="18"/>
      <c r="I122" s="53"/>
      <c r="J122" s="55"/>
      <c r="K122" s="53"/>
      <c r="L122" s="54"/>
      <c r="M122" s="54"/>
      <c r="N122" s="54"/>
      <c r="O122" s="54"/>
      <c r="P122" s="12"/>
    </row>
    <row r="123" spans="1:16" s="6" customFormat="1" ht="19.5">
      <c r="A123" s="155" t="s">
        <v>13</v>
      </c>
      <c r="B123" s="156"/>
      <c r="C123" s="156"/>
      <c r="D123" s="156"/>
      <c r="E123" s="156"/>
      <c r="F123" s="156"/>
      <c r="G123" s="156"/>
      <c r="H123" s="12"/>
      <c r="I123" s="53"/>
      <c r="J123" s="55"/>
      <c r="K123" s="53"/>
      <c r="L123" s="54"/>
      <c r="M123" s="54"/>
      <c r="N123" s="54"/>
      <c r="O123" s="54"/>
      <c r="P123" s="15"/>
    </row>
    <row r="124" spans="1:16" s="7" customFormat="1" ht="18.75">
      <c r="A124" s="21">
        <v>52</v>
      </c>
      <c r="B124" s="20" t="s">
        <v>52</v>
      </c>
      <c r="C124" s="21">
        <v>60</v>
      </c>
      <c r="D124" s="22">
        <v>0.72599999999999998</v>
      </c>
      <c r="E124" s="22">
        <v>1.1319999999999999</v>
      </c>
      <c r="F124" s="22">
        <v>2.508</v>
      </c>
      <c r="G124" s="22">
        <v>25.8</v>
      </c>
      <c r="H124" s="12"/>
      <c r="I124" s="53"/>
      <c r="J124" s="55"/>
      <c r="K124" s="53"/>
      <c r="L124" s="54"/>
      <c r="M124" s="54"/>
      <c r="N124" s="54"/>
      <c r="O124" s="54"/>
      <c r="P124" s="27"/>
    </row>
    <row r="125" spans="1:16" s="7" customFormat="1" ht="18.75">
      <c r="A125" s="21">
        <v>88</v>
      </c>
      <c r="B125" s="20" t="s">
        <v>53</v>
      </c>
      <c r="C125" s="21">
        <v>200</v>
      </c>
      <c r="D125" s="22">
        <v>1.53</v>
      </c>
      <c r="E125" s="22">
        <v>2.2080000000000002</v>
      </c>
      <c r="F125" s="22">
        <v>10.247</v>
      </c>
      <c r="G125" s="22">
        <v>107.25</v>
      </c>
      <c r="H125" s="12"/>
      <c r="I125" s="53"/>
      <c r="J125" s="55"/>
      <c r="K125" s="53"/>
      <c r="L125" s="56"/>
      <c r="M125" s="56"/>
      <c r="N125" s="54"/>
      <c r="O125" s="54"/>
      <c r="P125" s="27"/>
    </row>
    <row r="126" spans="1:16" s="2" customFormat="1" ht="18.75">
      <c r="A126" s="21">
        <v>291</v>
      </c>
      <c r="B126" s="20" t="s">
        <v>31</v>
      </c>
      <c r="C126" s="21">
        <v>90</v>
      </c>
      <c r="D126" s="22">
        <v>13.305999999999999</v>
      </c>
      <c r="E126" s="22">
        <v>12.603</v>
      </c>
      <c r="F126" s="22">
        <v>3.9660000000000002</v>
      </c>
      <c r="G126" s="22">
        <v>29.875</v>
      </c>
      <c r="H126" s="12"/>
      <c r="I126" s="53"/>
      <c r="J126" s="55"/>
      <c r="K126" s="53"/>
      <c r="L126" s="56"/>
      <c r="M126" s="56"/>
      <c r="N126" s="54"/>
      <c r="O126" s="54"/>
      <c r="P126" s="14"/>
    </row>
    <row r="127" spans="1:16" s="3" customFormat="1" ht="18.75">
      <c r="A127" s="21">
        <v>376</v>
      </c>
      <c r="B127" s="20" t="s">
        <v>24</v>
      </c>
      <c r="C127" s="21">
        <v>150</v>
      </c>
      <c r="D127" s="22">
        <v>4.0069999999999997</v>
      </c>
      <c r="E127" s="22">
        <v>4.2779999999999996</v>
      </c>
      <c r="F127" s="22">
        <v>37.070999999999998</v>
      </c>
      <c r="G127" s="22">
        <v>181.72</v>
      </c>
      <c r="H127" s="12"/>
      <c r="I127" s="56"/>
      <c r="J127" s="55"/>
      <c r="K127" s="53"/>
      <c r="L127" s="54"/>
      <c r="M127" s="54"/>
      <c r="N127" s="54"/>
      <c r="O127" s="54"/>
      <c r="P127" s="17"/>
    </row>
    <row r="128" spans="1:16" s="3" customFormat="1" ht="18.75">
      <c r="A128" s="19"/>
      <c r="B128" s="20" t="s">
        <v>15</v>
      </c>
      <c r="C128" s="21">
        <v>40</v>
      </c>
      <c r="D128" s="22">
        <v>2.2200000000000002</v>
      </c>
      <c r="E128" s="22">
        <v>0.39</v>
      </c>
      <c r="F128" s="22">
        <v>12.96</v>
      </c>
      <c r="G128" s="22">
        <v>63.3</v>
      </c>
      <c r="H128" s="12"/>
      <c r="I128" s="56"/>
      <c r="J128" s="55"/>
      <c r="K128" s="53"/>
      <c r="L128" s="54"/>
      <c r="M128" s="54"/>
      <c r="N128" s="54"/>
      <c r="O128" s="54"/>
      <c r="P128" s="17"/>
    </row>
    <row r="129" spans="1:16" s="4" customFormat="1" ht="19.5">
      <c r="A129" s="19"/>
      <c r="B129" s="20" t="s">
        <v>11</v>
      </c>
      <c r="C129" s="21">
        <v>40</v>
      </c>
      <c r="D129" s="22">
        <v>2.2799999999999998</v>
      </c>
      <c r="E129" s="22">
        <v>0.27</v>
      </c>
      <c r="F129" s="22">
        <v>13.86</v>
      </c>
      <c r="G129" s="43">
        <v>50.2</v>
      </c>
      <c r="H129" s="12"/>
      <c r="I129" s="56"/>
      <c r="J129" s="55"/>
      <c r="K129" s="56"/>
      <c r="L129" s="56"/>
      <c r="M129" s="56"/>
      <c r="N129" s="56"/>
      <c r="O129" s="56"/>
      <c r="P129" s="18"/>
    </row>
    <row r="130" spans="1:16" s="5" customFormat="1" ht="19.5">
      <c r="A130" s="19"/>
      <c r="B130" s="20" t="s">
        <v>157</v>
      </c>
      <c r="C130" s="21">
        <v>200</v>
      </c>
      <c r="D130" s="22">
        <v>2</v>
      </c>
      <c r="E130" s="22">
        <v>0.05</v>
      </c>
      <c r="F130" s="22">
        <v>12.05</v>
      </c>
      <c r="G130" s="43">
        <v>49.4</v>
      </c>
      <c r="H130" s="12"/>
      <c r="I130" s="179"/>
      <c r="J130" s="179"/>
      <c r="K130" s="179"/>
      <c r="L130" s="58"/>
      <c r="M130" s="58"/>
      <c r="N130" s="58"/>
      <c r="O130" s="58"/>
      <c r="P130" s="12"/>
    </row>
    <row r="131" spans="1:16" s="5" customFormat="1" ht="19.5">
      <c r="A131" s="94"/>
      <c r="B131" s="78" t="s">
        <v>16</v>
      </c>
      <c r="C131" s="77">
        <v>3.5000000000000003E-2</v>
      </c>
      <c r="D131" s="23"/>
      <c r="E131" s="23"/>
      <c r="F131" s="23"/>
      <c r="G131" s="23"/>
      <c r="H131" s="15"/>
      <c r="I131" s="180"/>
      <c r="J131" s="180"/>
      <c r="K131" s="180"/>
      <c r="L131" s="29"/>
      <c r="M131" s="29"/>
      <c r="N131" s="29"/>
      <c r="O131" s="29"/>
      <c r="P131" s="12"/>
    </row>
    <row r="132" spans="1:16" s="5" customFormat="1" ht="19.5">
      <c r="A132" s="94"/>
      <c r="B132" s="127" t="s">
        <v>111</v>
      </c>
      <c r="C132" s="141">
        <f>SUM(C124:C131)</f>
        <v>780.03499999999997</v>
      </c>
      <c r="D132" s="23">
        <f>SUM(D124:D130)</f>
        <v>26.068999999999999</v>
      </c>
      <c r="E132" s="23">
        <f>SUM(E124:E130)</f>
        <v>20.931000000000001</v>
      </c>
      <c r="F132" s="23">
        <f>SUM(F124:F130)</f>
        <v>92.662000000000006</v>
      </c>
      <c r="G132" s="23">
        <f>SUM(G124:G130)</f>
        <v>507.54499999999996</v>
      </c>
      <c r="H132" s="18"/>
      <c r="I132" s="28"/>
      <c r="J132" s="28"/>
      <c r="K132" s="28"/>
      <c r="L132" s="29"/>
      <c r="M132" s="29"/>
      <c r="N132" s="29"/>
      <c r="O132" s="29"/>
      <c r="P132" s="12"/>
    </row>
    <row r="133" spans="1:16" s="5" customFormat="1" ht="19.5">
      <c r="A133" s="57"/>
      <c r="B133" s="140"/>
      <c r="C133" s="57"/>
      <c r="D133" s="58"/>
      <c r="E133" s="58"/>
      <c r="F133" s="58"/>
      <c r="G133" s="58"/>
      <c r="H133" s="18"/>
      <c r="I133" s="28"/>
      <c r="J133" s="28"/>
      <c r="K133" s="28"/>
      <c r="L133" s="29"/>
      <c r="M133" s="29"/>
      <c r="N133" s="29"/>
      <c r="O133" s="29"/>
      <c r="P133" s="12"/>
    </row>
    <row r="134" spans="1:16" s="5" customFormat="1" ht="19.5">
      <c r="A134" s="48"/>
      <c r="B134" s="71" t="s">
        <v>60</v>
      </c>
      <c r="C134" s="69">
        <v>200</v>
      </c>
      <c r="D134" s="43">
        <v>0.78</v>
      </c>
      <c r="E134" s="43">
        <v>0.06</v>
      </c>
      <c r="F134" s="43">
        <v>25.11</v>
      </c>
      <c r="G134" s="43">
        <v>105.25</v>
      </c>
      <c r="H134" s="18"/>
      <c r="I134" s="28"/>
      <c r="J134" s="28"/>
      <c r="K134" s="28"/>
      <c r="L134" s="29"/>
      <c r="M134" s="29"/>
      <c r="N134" s="29"/>
      <c r="O134" s="29"/>
      <c r="P134" s="12"/>
    </row>
    <row r="135" spans="1:16" s="5" customFormat="1" ht="19.5">
      <c r="A135" s="48"/>
      <c r="B135" s="71" t="s">
        <v>142</v>
      </c>
      <c r="C135" s="69">
        <v>110</v>
      </c>
      <c r="D135" s="43">
        <v>0.9</v>
      </c>
      <c r="E135" s="43">
        <v>0.2</v>
      </c>
      <c r="F135" s="43">
        <v>8.3000000000000007</v>
      </c>
      <c r="G135" s="43">
        <v>94</v>
      </c>
      <c r="H135" s="18"/>
      <c r="I135" s="28"/>
      <c r="J135" s="28"/>
      <c r="K135" s="28"/>
      <c r="L135" s="29"/>
      <c r="M135" s="29"/>
      <c r="N135" s="29"/>
      <c r="O135" s="29"/>
      <c r="P135" s="12"/>
    </row>
    <row r="136" spans="1:16" s="5" customFormat="1" ht="19.5">
      <c r="A136" s="48"/>
      <c r="B136" s="71" t="s">
        <v>133</v>
      </c>
      <c r="C136" s="69">
        <v>60</v>
      </c>
      <c r="D136" s="43">
        <v>2</v>
      </c>
      <c r="E136" s="43">
        <v>10.4</v>
      </c>
      <c r="F136" s="43">
        <v>19.8</v>
      </c>
      <c r="G136" s="43">
        <v>183.3</v>
      </c>
      <c r="H136" s="18"/>
      <c r="I136" s="28"/>
      <c r="J136" s="28"/>
      <c r="K136" s="28"/>
      <c r="L136" s="29"/>
      <c r="M136" s="29"/>
      <c r="N136" s="29"/>
      <c r="O136" s="29"/>
      <c r="P136" s="12"/>
    </row>
    <row r="137" spans="1:16" s="5" customFormat="1" ht="19.5">
      <c r="A137" s="48"/>
      <c r="B137" s="60" t="s">
        <v>108</v>
      </c>
      <c r="C137" s="48">
        <f>SUM(C134:C136)</f>
        <v>370</v>
      </c>
      <c r="D137" s="23">
        <f>SUM(D134:D136)</f>
        <v>3.68</v>
      </c>
      <c r="E137" s="23">
        <f>SUM(E134:E136)</f>
        <v>10.66</v>
      </c>
      <c r="F137" s="23">
        <f>SUM(F134:F136)</f>
        <v>53.209999999999994</v>
      </c>
      <c r="G137" s="23">
        <f>SUM(G134:G136)</f>
        <v>382.55</v>
      </c>
      <c r="H137" s="18"/>
      <c r="I137" s="28"/>
      <c r="J137" s="28"/>
      <c r="K137" s="28"/>
      <c r="L137" s="29"/>
      <c r="M137" s="29"/>
      <c r="N137" s="29"/>
      <c r="O137" s="29"/>
      <c r="P137" s="12"/>
    </row>
    <row r="138" spans="1:16" s="6" customFormat="1" ht="19.5">
      <c r="A138" s="48"/>
      <c r="B138" s="60"/>
      <c r="C138" s="48"/>
      <c r="D138" s="23"/>
      <c r="E138" s="23"/>
      <c r="F138" s="23"/>
      <c r="G138" s="23"/>
      <c r="H138" s="18"/>
      <c r="I138" s="28"/>
      <c r="J138" s="28"/>
      <c r="K138" s="28"/>
      <c r="L138" s="29"/>
      <c r="M138" s="29"/>
      <c r="N138" s="29"/>
      <c r="O138" s="29"/>
      <c r="P138" s="15"/>
    </row>
    <row r="139" spans="1:16" s="4" customFormat="1" ht="19.5">
      <c r="A139" s="45"/>
      <c r="B139" s="105" t="s">
        <v>112</v>
      </c>
      <c r="C139" s="142">
        <f>SUM(C122+C132+C137)</f>
        <v>1805.0349999999999</v>
      </c>
      <c r="D139" s="46">
        <f>SUM(D122+D132+D137)</f>
        <v>46.657999999999994</v>
      </c>
      <c r="E139" s="46">
        <f>SUM(E122+E132+E137)</f>
        <v>50.19</v>
      </c>
      <c r="F139" s="46">
        <f>SUM(F122+F132+F137)</f>
        <v>248.55599999999998</v>
      </c>
      <c r="G139" s="23">
        <f>SUM(G122+G132+G137)</f>
        <v>1504.2049999999999</v>
      </c>
      <c r="H139" s="18"/>
      <c r="I139" s="28"/>
      <c r="J139" s="28"/>
      <c r="K139" s="28"/>
      <c r="L139" s="29"/>
      <c r="M139" s="29"/>
      <c r="N139" s="29"/>
      <c r="O139" s="29"/>
      <c r="P139" s="18"/>
    </row>
    <row r="140" spans="1:16" s="5" customFormat="1" ht="19.5">
      <c r="A140" s="162"/>
      <c r="B140" s="162"/>
      <c r="C140" s="162"/>
      <c r="D140" s="30"/>
      <c r="E140" s="30"/>
      <c r="F140" s="30"/>
      <c r="G140" s="30"/>
      <c r="H140" s="18"/>
      <c r="I140" s="181"/>
      <c r="J140" s="181"/>
      <c r="K140" s="181"/>
      <c r="L140" s="181"/>
      <c r="M140" s="181"/>
      <c r="N140" s="181"/>
      <c r="O140" s="181"/>
      <c r="P140" s="12"/>
    </row>
    <row r="141" spans="1:16" s="6" customFormat="1" ht="19.5">
      <c r="A141" s="163" t="s">
        <v>104</v>
      </c>
      <c r="B141" s="163"/>
      <c r="C141" s="163"/>
      <c r="D141" s="163"/>
      <c r="E141" s="163"/>
      <c r="F141" s="163"/>
      <c r="G141" s="163"/>
      <c r="H141" s="18"/>
      <c r="I141" s="181"/>
      <c r="J141" s="181"/>
      <c r="K141" s="181"/>
      <c r="L141" s="181"/>
      <c r="M141" s="181"/>
      <c r="N141" s="181"/>
      <c r="O141" s="181"/>
      <c r="P141" s="15"/>
    </row>
    <row r="142" spans="1:16" s="4" customFormat="1" ht="19.5">
      <c r="A142" s="158" t="s">
        <v>0</v>
      </c>
      <c r="B142" s="158" t="s">
        <v>1</v>
      </c>
      <c r="C142" s="158" t="s">
        <v>2</v>
      </c>
      <c r="D142" s="160" t="s">
        <v>3</v>
      </c>
      <c r="E142" s="160"/>
      <c r="F142" s="160"/>
      <c r="G142" s="158" t="s">
        <v>4</v>
      </c>
      <c r="H142" s="27"/>
      <c r="I142" s="177"/>
      <c r="J142" s="177"/>
      <c r="K142" s="177"/>
      <c r="L142" s="177"/>
      <c r="M142" s="177"/>
      <c r="N142" s="177"/>
      <c r="O142" s="177"/>
      <c r="P142" s="18"/>
    </row>
    <row r="143" spans="1:16" s="5" customFormat="1" ht="18.75">
      <c r="A143" s="159"/>
      <c r="B143" s="159"/>
      <c r="C143" s="159"/>
      <c r="D143" s="16" t="s">
        <v>5</v>
      </c>
      <c r="E143" s="16" t="s">
        <v>6</v>
      </c>
      <c r="F143" s="16" t="s">
        <v>7</v>
      </c>
      <c r="G143" s="159"/>
      <c r="H143" s="14"/>
      <c r="I143" s="177"/>
      <c r="J143" s="177"/>
      <c r="K143" s="177"/>
      <c r="L143" s="50"/>
      <c r="M143" s="50"/>
      <c r="N143" s="50"/>
      <c r="O143" s="177"/>
      <c r="P143" s="12"/>
    </row>
    <row r="144" spans="1:16" s="5" customFormat="1" ht="19.5">
      <c r="A144" s="161" t="s">
        <v>8</v>
      </c>
      <c r="B144" s="161"/>
      <c r="C144" s="161"/>
      <c r="D144" s="161"/>
      <c r="E144" s="161"/>
      <c r="F144" s="161"/>
      <c r="G144" s="161"/>
      <c r="H144" s="14"/>
      <c r="I144" s="178"/>
      <c r="J144" s="178"/>
      <c r="K144" s="178"/>
      <c r="L144" s="178"/>
      <c r="M144" s="178"/>
      <c r="N144" s="178"/>
      <c r="O144" s="178"/>
      <c r="P144" s="12"/>
    </row>
    <row r="145" spans="1:16" s="5" customFormat="1" ht="18.75">
      <c r="A145" s="21">
        <v>223</v>
      </c>
      <c r="B145" s="20" t="s">
        <v>59</v>
      </c>
      <c r="C145" s="19">
        <v>200</v>
      </c>
      <c r="D145" s="22">
        <v>3</v>
      </c>
      <c r="E145" s="22">
        <v>4</v>
      </c>
      <c r="F145" s="19">
        <v>28</v>
      </c>
      <c r="G145" s="22">
        <v>200</v>
      </c>
      <c r="H145" s="17"/>
      <c r="I145" s="53"/>
      <c r="J145" s="55"/>
      <c r="K145" s="53"/>
      <c r="L145" s="54"/>
      <c r="M145" s="54"/>
      <c r="N145" s="56"/>
      <c r="O145" s="54"/>
      <c r="P145" s="12"/>
    </row>
    <row r="146" spans="1:16" s="5" customFormat="1" ht="18.75">
      <c r="A146" s="21">
        <v>376</v>
      </c>
      <c r="B146" s="20" t="s">
        <v>113</v>
      </c>
      <c r="C146" s="21">
        <v>180</v>
      </c>
      <c r="D146" s="22">
        <v>3</v>
      </c>
      <c r="E146" s="22">
        <v>2</v>
      </c>
      <c r="F146" s="22">
        <v>17</v>
      </c>
      <c r="G146" s="22">
        <v>102</v>
      </c>
      <c r="H146" s="17"/>
      <c r="I146" s="53"/>
      <c r="J146" s="55"/>
      <c r="K146" s="53"/>
      <c r="L146" s="54"/>
      <c r="M146" s="54"/>
      <c r="N146" s="54"/>
      <c r="O146" s="54"/>
      <c r="P146" s="12"/>
    </row>
    <row r="147" spans="1:16" s="5" customFormat="1" ht="19.5">
      <c r="A147" s="19"/>
      <c r="B147" s="20" t="s">
        <v>11</v>
      </c>
      <c r="C147" s="21">
        <v>45</v>
      </c>
      <c r="D147" s="22">
        <v>3.04</v>
      </c>
      <c r="E147" s="22">
        <v>0.36</v>
      </c>
      <c r="F147" s="22">
        <v>18.48</v>
      </c>
      <c r="G147" s="22">
        <v>88.4</v>
      </c>
      <c r="H147" s="18"/>
      <c r="I147" s="53"/>
      <c r="J147" s="55"/>
      <c r="K147" s="53"/>
      <c r="L147" s="54"/>
      <c r="M147" s="54"/>
      <c r="N147" s="54"/>
      <c r="O147" s="54"/>
      <c r="P147" s="12"/>
    </row>
    <row r="148" spans="1:16" s="5" customFormat="1" ht="18.75">
      <c r="A148" s="19"/>
      <c r="B148" s="143" t="s">
        <v>19</v>
      </c>
      <c r="C148" s="21">
        <v>200</v>
      </c>
      <c r="D148" s="22">
        <v>6.4</v>
      </c>
      <c r="E148" s="22">
        <v>2</v>
      </c>
      <c r="F148" s="22">
        <v>25</v>
      </c>
      <c r="G148" s="26">
        <v>144</v>
      </c>
      <c r="H148" s="12"/>
      <c r="I148" s="56"/>
      <c r="J148" s="55"/>
      <c r="K148" s="53"/>
      <c r="L148" s="54"/>
      <c r="M148" s="54"/>
      <c r="N148" s="54"/>
      <c r="O148" s="54"/>
      <c r="P148" s="12"/>
    </row>
    <row r="149" spans="1:16" s="6" customFormat="1" ht="19.5">
      <c r="A149" s="116"/>
      <c r="B149" s="121" t="s">
        <v>154</v>
      </c>
      <c r="C149" s="121">
        <f>SUM(C145:C148)</f>
        <v>625</v>
      </c>
      <c r="D149" s="123">
        <f>SUM(D145:D148)</f>
        <v>15.44</v>
      </c>
      <c r="E149" s="123">
        <f>SUM(E145:E148)</f>
        <v>8.36</v>
      </c>
      <c r="F149" s="121">
        <f>SUM(F145:F148)</f>
        <v>88.48</v>
      </c>
      <c r="G149" s="123">
        <f>SUM(G145:G148)</f>
        <v>534.4</v>
      </c>
      <c r="H149" s="12"/>
      <c r="I149" s="179"/>
      <c r="J149" s="179"/>
      <c r="K149" s="179"/>
      <c r="L149" s="58"/>
      <c r="M149" s="58"/>
      <c r="N149" s="58"/>
      <c r="O149" s="58"/>
      <c r="P149" s="15"/>
    </row>
    <row r="150" spans="1:16" s="4" customFormat="1" ht="19.5">
      <c r="A150" s="161" t="s">
        <v>13</v>
      </c>
      <c r="B150" s="161"/>
      <c r="C150" s="161"/>
      <c r="D150" s="161"/>
      <c r="E150" s="161"/>
      <c r="F150" s="161"/>
      <c r="G150" s="161"/>
      <c r="H150" s="12"/>
      <c r="I150" s="178"/>
      <c r="J150" s="178"/>
      <c r="K150" s="178"/>
      <c r="L150" s="178"/>
      <c r="M150" s="178"/>
      <c r="N150" s="178"/>
      <c r="O150" s="178"/>
      <c r="P150" s="18"/>
    </row>
    <row r="151" spans="1:16" s="5" customFormat="1" ht="18.75">
      <c r="A151" s="21">
        <v>82</v>
      </c>
      <c r="B151" s="20" t="s">
        <v>114</v>
      </c>
      <c r="C151" s="19">
        <v>200</v>
      </c>
      <c r="D151" s="22">
        <v>13.2</v>
      </c>
      <c r="E151" s="22">
        <v>15.86</v>
      </c>
      <c r="F151" s="22">
        <v>27.2</v>
      </c>
      <c r="G151" s="22">
        <v>171.87</v>
      </c>
      <c r="H151" s="12"/>
      <c r="I151" s="56"/>
      <c r="J151" s="55"/>
      <c r="K151" s="53"/>
      <c r="L151" s="54"/>
      <c r="M151" s="54"/>
      <c r="N151" s="54"/>
      <c r="O151" s="54"/>
      <c r="P151" s="12"/>
    </row>
    <row r="152" spans="1:16" s="5" customFormat="1" ht="19.5">
      <c r="A152" s="21">
        <v>291</v>
      </c>
      <c r="B152" s="20" t="s">
        <v>134</v>
      </c>
      <c r="C152" s="19">
        <v>200</v>
      </c>
      <c r="D152" s="22">
        <v>14.266</v>
      </c>
      <c r="E152" s="22">
        <v>15.093999999999999</v>
      </c>
      <c r="F152" s="22">
        <v>2.08</v>
      </c>
      <c r="G152" s="22">
        <v>199.87799999999999</v>
      </c>
      <c r="H152" s="15"/>
      <c r="I152" s="53"/>
      <c r="J152" s="55"/>
      <c r="K152" s="53"/>
      <c r="L152" s="54"/>
      <c r="M152" s="54"/>
      <c r="N152" s="54"/>
      <c r="O152" s="54"/>
      <c r="P152" s="12"/>
    </row>
    <row r="153" spans="1:16" s="6" customFormat="1" ht="19.5">
      <c r="A153" s="21">
        <v>357</v>
      </c>
      <c r="B153" s="20" t="s">
        <v>96</v>
      </c>
      <c r="C153" s="21">
        <v>60</v>
      </c>
      <c r="D153" s="19">
        <v>1</v>
      </c>
      <c r="E153" s="19">
        <v>0</v>
      </c>
      <c r="F153" s="22">
        <v>1</v>
      </c>
      <c r="G153" s="22">
        <v>11</v>
      </c>
      <c r="H153" s="18"/>
      <c r="I153" s="53"/>
      <c r="J153" s="55"/>
      <c r="K153" s="53"/>
      <c r="L153" s="54"/>
      <c r="M153" s="54"/>
      <c r="N153" s="54"/>
      <c r="O153" s="54"/>
      <c r="P153" s="15"/>
    </row>
    <row r="154" spans="1:16" s="7" customFormat="1" ht="18.75">
      <c r="A154" s="19"/>
      <c r="B154" s="20" t="s">
        <v>15</v>
      </c>
      <c r="C154" s="21">
        <v>40</v>
      </c>
      <c r="D154" s="22">
        <v>2.2200000000000002</v>
      </c>
      <c r="E154" s="22">
        <v>0.39</v>
      </c>
      <c r="F154" s="22">
        <v>12.96</v>
      </c>
      <c r="G154" s="22">
        <v>63.3</v>
      </c>
      <c r="H154" s="12"/>
      <c r="I154" s="53"/>
      <c r="J154" s="55"/>
      <c r="K154" s="53"/>
      <c r="L154" s="54"/>
      <c r="M154" s="54"/>
      <c r="N154" s="54"/>
      <c r="O154" s="54"/>
      <c r="P154" s="27"/>
    </row>
    <row r="155" spans="1:16" s="2" customFormat="1" ht="18.75">
      <c r="A155" s="19"/>
      <c r="B155" s="20" t="s">
        <v>11</v>
      </c>
      <c r="C155" s="21">
        <v>40</v>
      </c>
      <c r="D155" s="22">
        <v>2.2799999999999998</v>
      </c>
      <c r="E155" s="22">
        <v>0.27</v>
      </c>
      <c r="F155" s="22">
        <v>13.86</v>
      </c>
      <c r="G155" s="43">
        <v>50.2</v>
      </c>
      <c r="H155" s="12"/>
      <c r="I155" s="53"/>
      <c r="J155" s="55"/>
      <c r="K155" s="53"/>
      <c r="L155" s="56"/>
      <c r="M155" s="56"/>
      <c r="N155" s="54"/>
      <c r="O155" s="54"/>
      <c r="P155" s="14"/>
    </row>
    <row r="156" spans="1:16" s="3" customFormat="1" ht="18.75">
      <c r="A156" s="44"/>
      <c r="B156" s="20" t="s">
        <v>16</v>
      </c>
      <c r="C156" s="21">
        <v>0</v>
      </c>
      <c r="D156" s="22">
        <v>0</v>
      </c>
      <c r="E156" s="22">
        <v>0</v>
      </c>
      <c r="F156" s="22">
        <v>0</v>
      </c>
      <c r="G156" s="43">
        <v>0</v>
      </c>
      <c r="H156" s="12"/>
      <c r="I156" s="56"/>
      <c r="J156" s="55"/>
      <c r="K156" s="53"/>
      <c r="L156" s="54"/>
      <c r="M156" s="54"/>
      <c r="N156" s="54"/>
      <c r="O156" s="54"/>
      <c r="P156" s="17"/>
    </row>
    <row r="157" spans="1:16" s="3" customFormat="1" ht="18.75">
      <c r="A157" s="44"/>
      <c r="B157" s="20" t="s">
        <v>10</v>
      </c>
      <c r="C157" s="21">
        <v>200</v>
      </c>
      <c r="D157" s="22">
        <v>0.22500000000000001</v>
      </c>
      <c r="E157" s="22">
        <v>5.0999999999999997E-2</v>
      </c>
      <c r="F157" s="22">
        <v>12.188000000000001</v>
      </c>
      <c r="G157" s="22">
        <v>63</v>
      </c>
      <c r="H157" s="12"/>
      <c r="I157" s="56"/>
      <c r="J157" s="55"/>
      <c r="K157" s="53"/>
      <c r="L157" s="54"/>
      <c r="M157" s="54"/>
      <c r="N157" s="54"/>
      <c r="O157" s="54"/>
      <c r="P157" s="17"/>
    </row>
    <row r="158" spans="1:16" s="3" customFormat="1" ht="19.5">
      <c r="A158" s="116"/>
      <c r="B158" s="121" t="s">
        <v>18</v>
      </c>
      <c r="C158" s="122">
        <f>SUM(C151:C157)</f>
        <v>740</v>
      </c>
      <c r="D158" s="123">
        <f>SUM(D151:D157)</f>
        <v>33.191000000000003</v>
      </c>
      <c r="E158" s="123">
        <f>SUM(E151:E157)</f>
        <v>31.664999999999999</v>
      </c>
      <c r="F158" s="123">
        <f>SUM(F151:F157)</f>
        <v>69.287999999999997</v>
      </c>
      <c r="G158" s="123">
        <f>SUM(G151:G157)</f>
        <v>559.24800000000005</v>
      </c>
      <c r="H158" s="12"/>
      <c r="I158" s="56"/>
      <c r="J158" s="55"/>
      <c r="K158" s="53"/>
      <c r="L158" s="54"/>
      <c r="M158" s="54"/>
      <c r="N158" s="54"/>
      <c r="O158" s="54"/>
      <c r="P158" s="17"/>
    </row>
    <row r="159" spans="1:16" s="4" customFormat="1" ht="19.5">
      <c r="A159" s="116"/>
      <c r="B159" s="117"/>
      <c r="C159" s="118"/>
      <c r="D159" s="119"/>
      <c r="E159" s="119"/>
      <c r="F159" s="119"/>
      <c r="G159" s="119"/>
      <c r="H159" s="12"/>
      <c r="I159" s="56"/>
      <c r="J159" s="55"/>
      <c r="K159" s="56"/>
      <c r="L159" s="56"/>
      <c r="M159" s="56"/>
      <c r="N159" s="56"/>
      <c r="O159" s="56"/>
      <c r="P159" s="18"/>
    </row>
    <row r="160" spans="1:16" s="4" customFormat="1" ht="19.5">
      <c r="A160" s="60"/>
      <c r="B160" s="72" t="s">
        <v>100</v>
      </c>
      <c r="C160" s="66">
        <v>200</v>
      </c>
      <c r="D160" s="68">
        <v>0.2</v>
      </c>
      <c r="E160" s="68">
        <v>0.05</v>
      </c>
      <c r="F160" s="68">
        <v>12.05</v>
      </c>
      <c r="G160" s="68">
        <v>49.4</v>
      </c>
      <c r="H160" s="12"/>
      <c r="I160" s="179"/>
      <c r="J160" s="179"/>
      <c r="K160" s="179"/>
      <c r="L160" s="58"/>
      <c r="M160" s="58"/>
      <c r="N160" s="58"/>
      <c r="O160" s="58"/>
      <c r="P160" s="18"/>
    </row>
    <row r="161" spans="1:16" s="4" customFormat="1" ht="19.5">
      <c r="A161" s="60"/>
      <c r="B161" s="67" t="s">
        <v>45</v>
      </c>
      <c r="C161" s="66">
        <v>60</v>
      </c>
      <c r="D161" s="68">
        <v>0.6</v>
      </c>
      <c r="E161" s="68">
        <v>0.6</v>
      </c>
      <c r="F161" s="68">
        <v>14.7</v>
      </c>
      <c r="G161" s="68">
        <v>71</v>
      </c>
      <c r="H161" s="12"/>
      <c r="I161" s="57"/>
      <c r="J161" s="57"/>
      <c r="K161" s="57"/>
      <c r="L161" s="58"/>
      <c r="M161" s="58"/>
      <c r="N161" s="58"/>
      <c r="O161" s="58"/>
      <c r="P161" s="18"/>
    </row>
    <row r="162" spans="1:16" s="4" customFormat="1" ht="19.5">
      <c r="A162" s="60"/>
      <c r="B162" s="67" t="s">
        <v>54</v>
      </c>
      <c r="C162" s="66">
        <v>220</v>
      </c>
      <c r="D162" s="68">
        <v>3.3</v>
      </c>
      <c r="E162" s="68">
        <v>1.1000000000000001</v>
      </c>
      <c r="F162" s="68">
        <v>46.2</v>
      </c>
      <c r="G162" s="68">
        <v>211.2</v>
      </c>
      <c r="H162" s="12"/>
      <c r="I162" s="57"/>
      <c r="J162" s="57"/>
      <c r="K162" s="57"/>
      <c r="L162" s="58"/>
      <c r="M162" s="58"/>
      <c r="N162" s="58"/>
      <c r="O162" s="58"/>
      <c r="P162" s="18"/>
    </row>
    <row r="163" spans="1:16" s="4" customFormat="1" ht="19.5">
      <c r="A163" s="60"/>
      <c r="B163" s="60" t="s">
        <v>108</v>
      </c>
      <c r="C163" s="60">
        <f>SUM(C160:C162)</f>
        <v>480</v>
      </c>
      <c r="D163" s="61">
        <f>SUM(D160:D162)</f>
        <v>4.0999999999999996</v>
      </c>
      <c r="E163" s="61">
        <f>SUM(E160:E162)</f>
        <v>1.75</v>
      </c>
      <c r="F163" s="61">
        <f>SUM(F160:F162)</f>
        <v>72.95</v>
      </c>
      <c r="G163" s="61">
        <f>SUM(G160:G162)</f>
        <v>331.6</v>
      </c>
      <c r="H163" s="15"/>
      <c r="I163" s="57"/>
      <c r="J163" s="57"/>
      <c r="K163" s="57"/>
      <c r="L163" s="58"/>
      <c r="M163" s="58"/>
      <c r="N163" s="58"/>
      <c r="O163" s="58"/>
      <c r="P163" s="18"/>
    </row>
    <row r="164" spans="1:16" s="5" customFormat="1" ht="19.5">
      <c r="A164" s="161"/>
      <c r="B164" s="161"/>
      <c r="C164" s="161"/>
      <c r="D164" s="161"/>
      <c r="E164" s="161"/>
      <c r="F164" s="161"/>
      <c r="G164" s="161"/>
      <c r="H164" s="15"/>
      <c r="I164" s="57"/>
      <c r="J164" s="57"/>
      <c r="K164" s="57"/>
      <c r="L164" s="58"/>
      <c r="M164" s="58"/>
      <c r="N164" s="58"/>
      <c r="O164" s="58"/>
      <c r="P164" s="12"/>
    </row>
    <row r="165" spans="1:16" s="6" customFormat="1" ht="19.5">
      <c r="A165" s="19"/>
      <c r="B165" s="47" t="s">
        <v>115</v>
      </c>
      <c r="C165" s="21">
        <f>SUM(C149+C158+C163)</f>
        <v>1845</v>
      </c>
      <c r="D165" s="30">
        <f>SUM(D149+D158+D163)</f>
        <v>52.731000000000002</v>
      </c>
      <c r="E165" s="30">
        <f>SUM(E149+E158+E163)</f>
        <v>41.774999999999999</v>
      </c>
      <c r="F165" s="30">
        <f>SUM(F149+F158+F163)</f>
        <v>230.71800000000002</v>
      </c>
      <c r="G165" s="30">
        <f>SUM(G149+G158+G163)</f>
        <v>1425.248</v>
      </c>
      <c r="H165" s="15"/>
      <c r="I165" s="180"/>
      <c r="J165" s="180"/>
      <c r="K165" s="180"/>
      <c r="L165" s="29"/>
      <c r="M165" s="29"/>
      <c r="N165" s="29"/>
      <c r="O165" s="29"/>
      <c r="P165" s="15"/>
    </row>
    <row r="166" spans="1:16" s="6" customFormat="1" ht="19.5">
      <c r="A166" s="183"/>
      <c r="B166" s="183"/>
      <c r="C166" s="183"/>
      <c r="D166" s="23"/>
      <c r="E166" s="23"/>
      <c r="F166" s="23"/>
      <c r="G166" s="23"/>
      <c r="H166" s="15"/>
      <c r="I166" s="28"/>
      <c r="J166" s="28"/>
      <c r="K166" s="28"/>
      <c r="L166" s="29"/>
      <c r="M166" s="29"/>
      <c r="N166" s="29"/>
      <c r="O166" s="29"/>
      <c r="P166" s="15"/>
    </row>
    <row r="167" spans="1:16" s="6" customFormat="1" ht="19.5">
      <c r="A167" s="162"/>
      <c r="B167" s="162"/>
      <c r="C167" s="162"/>
      <c r="D167" s="30"/>
      <c r="E167" s="30"/>
      <c r="F167" s="30"/>
      <c r="G167" s="30"/>
      <c r="H167" s="15"/>
      <c r="I167" s="28"/>
      <c r="J167" s="28"/>
      <c r="K167" s="28"/>
      <c r="L167" s="29"/>
      <c r="M167" s="29"/>
      <c r="N167" s="29"/>
      <c r="O167" s="29"/>
      <c r="P167" s="15"/>
    </row>
    <row r="168" spans="1:16" s="6" customFormat="1" ht="19.5">
      <c r="A168" s="163" t="s">
        <v>116</v>
      </c>
      <c r="B168" s="163"/>
      <c r="C168" s="163"/>
      <c r="D168" s="163"/>
      <c r="E168" s="163"/>
      <c r="F168" s="163"/>
      <c r="G168" s="163"/>
      <c r="H168" s="18"/>
      <c r="I168" s="28"/>
      <c r="J168" s="28"/>
      <c r="K168" s="28"/>
      <c r="L168" s="29"/>
      <c r="M168" s="29"/>
      <c r="N168" s="29"/>
      <c r="O168" s="29"/>
      <c r="P168" s="15"/>
    </row>
    <row r="169" spans="1:16" s="6" customFormat="1" ht="19.5">
      <c r="A169" s="158" t="s">
        <v>0</v>
      </c>
      <c r="B169" s="158" t="s">
        <v>1</v>
      </c>
      <c r="C169" s="158" t="s">
        <v>2</v>
      </c>
      <c r="D169" s="160" t="s">
        <v>3</v>
      </c>
      <c r="E169" s="160"/>
      <c r="F169" s="160"/>
      <c r="G169" s="158" t="s">
        <v>4</v>
      </c>
      <c r="H169" s="27"/>
      <c r="I169" s="28"/>
      <c r="J169" s="28"/>
      <c r="K169" s="28"/>
      <c r="L169" s="29"/>
      <c r="M169" s="29"/>
      <c r="N169" s="29"/>
      <c r="O169" s="29"/>
      <c r="P169" s="15"/>
    </row>
    <row r="170" spans="1:16" s="6" customFormat="1" ht="19.5">
      <c r="A170" s="159"/>
      <c r="B170" s="159"/>
      <c r="C170" s="159"/>
      <c r="D170" s="16" t="s">
        <v>5</v>
      </c>
      <c r="E170" s="16" t="s">
        <v>6</v>
      </c>
      <c r="F170" s="16" t="s">
        <v>7</v>
      </c>
      <c r="G170" s="159"/>
      <c r="H170" s="27"/>
      <c r="I170" s="28"/>
      <c r="J170" s="28"/>
      <c r="K170" s="28"/>
      <c r="L170" s="29"/>
      <c r="M170" s="29"/>
      <c r="N170" s="29"/>
      <c r="O170" s="29"/>
      <c r="P170" s="15"/>
    </row>
    <row r="171" spans="1:16" s="6" customFormat="1" ht="19.5">
      <c r="A171" s="161" t="s">
        <v>8</v>
      </c>
      <c r="B171" s="161"/>
      <c r="C171" s="161"/>
      <c r="D171" s="161"/>
      <c r="E171" s="161"/>
      <c r="F171" s="161"/>
      <c r="G171" s="161"/>
      <c r="H171" s="27"/>
      <c r="I171" s="28"/>
      <c r="J171" s="28"/>
      <c r="K171" s="28"/>
      <c r="L171" s="29"/>
      <c r="M171" s="29"/>
      <c r="N171" s="29"/>
      <c r="O171" s="29"/>
      <c r="P171" s="15"/>
    </row>
    <row r="172" spans="1:16" s="6" customFormat="1" ht="19.5">
      <c r="A172" s="21">
        <v>174</v>
      </c>
      <c r="B172" s="20" t="s">
        <v>135</v>
      </c>
      <c r="C172" s="21">
        <v>200</v>
      </c>
      <c r="D172" s="22">
        <v>6.569</v>
      </c>
      <c r="E172" s="22">
        <v>5.3040000000000003</v>
      </c>
      <c r="F172" s="22">
        <v>33.899000000000001</v>
      </c>
      <c r="G172" s="22">
        <v>210.23699999999999</v>
      </c>
      <c r="H172" s="27"/>
      <c r="I172" s="28"/>
      <c r="J172" s="28"/>
      <c r="K172" s="28"/>
      <c r="L172" s="29"/>
      <c r="M172" s="29"/>
      <c r="N172" s="29"/>
      <c r="O172" s="29"/>
      <c r="P172" s="15"/>
    </row>
    <row r="173" spans="1:16" s="6" customFormat="1" ht="19.5">
      <c r="A173" s="21">
        <v>384</v>
      </c>
      <c r="B173" s="20" t="s">
        <v>27</v>
      </c>
      <c r="C173" s="21">
        <v>200</v>
      </c>
      <c r="D173" s="22">
        <v>2.6240000000000001</v>
      </c>
      <c r="E173" s="22">
        <v>2.4</v>
      </c>
      <c r="F173" s="22">
        <v>17.472000000000001</v>
      </c>
      <c r="G173" s="22">
        <v>101.98399999999999</v>
      </c>
      <c r="H173" s="27"/>
      <c r="I173" s="28"/>
      <c r="J173" s="28"/>
      <c r="K173" s="28"/>
      <c r="L173" s="29"/>
      <c r="M173" s="29"/>
      <c r="N173" s="29"/>
      <c r="O173" s="29"/>
      <c r="P173" s="15"/>
    </row>
    <row r="174" spans="1:16" s="6" customFormat="1" ht="19.5">
      <c r="A174" s="19"/>
      <c r="B174" s="20" t="s">
        <v>11</v>
      </c>
      <c r="C174" s="21">
        <v>45</v>
      </c>
      <c r="D174" s="22">
        <v>3.04</v>
      </c>
      <c r="E174" s="22">
        <v>0.36</v>
      </c>
      <c r="F174" s="22">
        <v>18.48</v>
      </c>
      <c r="G174" s="22">
        <v>88.4</v>
      </c>
      <c r="H174" s="27"/>
      <c r="I174" s="28"/>
      <c r="J174" s="28"/>
      <c r="K174" s="28"/>
      <c r="L174" s="29"/>
      <c r="M174" s="29"/>
      <c r="N174" s="29"/>
      <c r="O174" s="29"/>
      <c r="P174" s="15"/>
    </row>
    <row r="175" spans="1:16" s="6" customFormat="1" ht="19.5">
      <c r="A175" s="21"/>
      <c r="B175" s="20" t="s">
        <v>32</v>
      </c>
      <c r="C175" s="21">
        <v>10</v>
      </c>
      <c r="D175" s="22">
        <v>0.12</v>
      </c>
      <c r="E175" s="22">
        <v>10.875</v>
      </c>
      <c r="F175" s="22">
        <v>0.19500000000000001</v>
      </c>
      <c r="G175" s="22">
        <v>66.09</v>
      </c>
      <c r="H175" s="27"/>
      <c r="I175" s="28"/>
      <c r="J175" s="28"/>
      <c r="K175" s="28"/>
      <c r="L175" s="29"/>
      <c r="M175" s="29"/>
      <c r="N175" s="29"/>
      <c r="O175" s="29"/>
      <c r="P175" s="15"/>
    </row>
    <row r="176" spans="1:16" s="6" customFormat="1" ht="19.5">
      <c r="A176" s="118"/>
      <c r="B176" s="121" t="s">
        <v>12</v>
      </c>
      <c r="C176" s="122">
        <f>SUM(C172:C175)</f>
        <v>455</v>
      </c>
      <c r="D176" s="123">
        <f>SUM(D172:D175)</f>
        <v>12.353</v>
      </c>
      <c r="E176" s="123">
        <f>SUM(E172:E175)</f>
        <v>18.939</v>
      </c>
      <c r="F176" s="123">
        <f>SUM(F172:F175)</f>
        <v>70.045999999999992</v>
      </c>
      <c r="G176" s="115">
        <f>SUM(G172:G175)</f>
        <v>466.71100000000001</v>
      </c>
      <c r="H176" s="27"/>
      <c r="I176" s="28"/>
      <c r="J176" s="28"/>
      <c r="K176" s="28"/>
      <c r="L176" s="29"/>
      <c r="M176" s="29"/>
      <c r="N176" s="29"/>
      <c r="O176" s="29"/>
      <c r="P176" s="15"/>
    </row>
    <row r="177" spans="1:16" s="6" customFormat="1" ht="19.5">
      <c r="A177" s="161" t="s">
        <v>13</v>
      </c>
      <c r="B177" s="161"/>
      <c r="C177" s="161"/>
      <c r="D177" s="161"/>
      <c r="E177" s="161"/>
      <c r="F177" s="161"/>
      <c r="G177" s="161"/>
      <c r="H177" s="27"/>
      <c r="I177" s="28"/>
      <c r="J177" s="28"/>
      <c r="K177" s="28"/>
      <c r="L177" s="29"/>
      <c r="M177" s="29"/>
      <c r="N177" s="29"/>
      <c r="O177" s="29"/>
      <c r="P177" s="15"/>
    </row>
    <row r="178" spans="1:16" s="4" customFormat="1" ht="19.5" customHeight="1">
      <c r="A178" s="21">
        <v>71</v>
      </c>
      <c r="B178" s="20" t="s">
        <v>52</v>
      </c>
      <c r="C178" s="21">
        <v>60</v>
      </c>
      <c r="D178" s="22">
        <v>0.72599999999999998</v>
      </c>
      <c r="E178" s="22">
        <v>1.1319999999999999</v>
      </c>
      <c r="F178" s="22">
        <v>2.508</v>
      </c>
      <c r="G178" s="22">
        <v>25.8</v>
      </c>
      <c r="H178" s="27"/>
      <c r="I178" s="28"/>
      <c r="J178" s="28"/>
      <c r="K178" s="28"/>
      <c r="L178" s="29"/>
      <c r="M178" s="29"/>
      <c r="N178" s="29"/>
      <c r="O178" s="29"/>
      <c r="P178" s="18"/>
    </row>
    <row r="179" spans="1:16" s="5" customFormat="1" ht="18.75" customHeight="1">
      <c r="A179" s="21">
        <v>103</v>
      </c>
      <c r="B179" s="20" t="s">
        <v>106</v>
      </c>
      <c r="C179" s="21">
        <v>200</v>
      </c>
      <c r="D179" s="22">
        <v>1.53</v>
      </c>
      <c r="E179" s="22">
        <v>2.2080000000000002</v>
      </c>
      <c r="F179" s="22">
        <v>10.247</v>
      </c>
      <c r="G179" s="22">
        <v>107.25</v>
      </c>
      <c r="H179" s="27"/>
      <c r="I179" s="181"/>
      <c r="J179" s="181"/>
      <c r="K179" s="181"/>
      <c r="L179" s="181"/>
      <c r="M179" s="181"/>
      <c r="N179" s="181"/>
      <c r="O179" s="181"/>
      <c r="P179" s="12"/>
    </row>
    <row r="180" spans="1:16" s="5" customFormat="1" ht="18.75">
      <c r="A180" s="21">
        <v>260</v>
      </c>
      <c r="B180" s="20" t="s">
        <v>158</v>
      </c>
      <c r="C180" s="21">
        <v>90</v>
      </c>
      <c r="D180" s="22">
        <v>10.5</v>
      </c>
      <c r="E180" s="22">
        <v>10.8</v>
      </c>
      <c r="F180" s="22">
        <v>5.4</v>
      </c>
      <c r="G180" s="22">
        <v>189</v>
      </c>
      <c r="H180" s="27"/>
      <c r="I180" s="177"/>
      <c r="J180" s="177"/>
      <c r="K180" s="177"/>
      <c r="L180" s="177"/>
      <c r="M180" s="177"/>
      <c r="N180" s="177"/>
      <c r="O180" s="177"/>
      <c r="P180" s="12"/>
    </row>
    <row r="181" spans="1:16" s="5" customFormat="1" ht="19.5" customHeight="1">
      <c r="A181" s="21">
        <v>171</v>
      </c>
      <c r="B181" s="20" t="s">
        <v>24</v>
      </c>
      <c r="C181" s="21">
        <v>150</v>
      </c>
      <c r="D181" s="19">
        <v>4.0069999999999997</v>
      </c>
      <c r="E181" s="19">
        <v>4.2779999999999996</v>
      </c>
      <c r="F181" s="22">
        <v>37.070999999999998</v>
      </c>
      <c r="G181" s="22">
        <v>181.72</v>
      </c>
      <c r="H181" s="27"/>
      <c r="I181" s="177"/>
      <c r="J181" s="177"/>
      <c r="K181" s="177"/>
      <c r="L181" s="50"/>
      <c r="M181" s="50"/>
      <c r="N181" s="50"/>
      <c r="O181" s="177"/>
      <c r="P181" s="12"/>
    </row>
    <row r="182" spans="1:16" s="5" customFormat="1" ht="19.5">
      <c r="A182" s="21">
        <v>377</v>
      </c>
      <c r="B182" s="20" t="s">
        <v>49</v>
      </c>
      <c r="C182" s="21">
        <v>200</v>
      </c>
      <c r="D182" s="22">
        <v>0.22500000000000001</v>
      </c>
      <c r="E182" s="22">
        <v>5.0999999999999997E-2</v>
      </c>
      <c r="F182" s="22">
        <v>12.188000000000001</v>
      </c>
      <c r="G182" s="22">
        <v>50.962000000000003</v>
      </c>
      <c r="H182" s="14"/>
      <c r="I182" s="178"/>
      <c r="J182" s="178"/>
      <c r="K182" s="178"/>
      <c r="L182" s="178"/>
      <c r="M182" s="178"/>
      <c r="N182" s="178"/>
      <c r="O182" s="178"/>
      <c r="P182" s="12"/>
    </row>
    <row r="183" spans="1:16" s="5" customFormat="1" ht="18.75">
      <c r="A183" s="19"/>
      <c r="B183" s="20" t="s">
        <v>15</v>
      </c>
      <c r="C183" s="21">
        <v>40</v>
      </c>
      <c r="D183" s="22">
        <v>2.2200000000000002</v>
      </c>
      <c r="E183" s="22">
        <v>0.39</v>
      </c>
      <c r="F183" s="22">
        <v>12.96</v>
      </c>
      <c r="G183" s="22">
        <v>63.3</v>
      </c>
      <c r="H183" s="17"/>
      <c r="I183" s="56"/>
      <c r="J183" s="55"/>
      <c r="K183" s="53"/>
      <c r="L183" s="54"/>
      <c r="M183" s="56"/>
      <c r="N183" s="54"/>
      <c r="O183" s="54"/>
      <c r="P183" s="12"/>
    </row>
    <row r="184" spans="1:16" s="5" customFormat="1" ht="18.75">
      <c r="A184" s="19"/>
      <c r="B184" s="20" t="s">
        <v>11</v>
      </c>
      <c r="C184" s="21">
        <v>40</v>
      </c>
      <c r="D184" s="22">
        <v>2.2799999999999998</v>
      </c>
      <c r="E184" s="22">
        <v>0.27</v>
      </c>
      <c r="F184" s="22">
        <v>13.86</v>
      </c>
      <c r="G184" s="43">
        <v>50.2</v>
      </c>
      <c r="H184" s="17"/>
      <c r="I184" s="53"/>
      <c r="J184" s="55"/>
      <c r="K184" s="53"/>
      <c r="L184" s="54"/>
      <c r="M184" s="54"/>
      <c r="N184" s="54"/>
      <c r="O184" s="54"/>
      <c r="P184" s="12"/>
    </row>
    <row r="185" spans="1:16" s="5" customFormat="1" ht="19.5">
      <c r="A185" s="19"/>
      <c r="B185" s="20" t="s">
        <v>16</v>
      </c>
      <c r="C185" s="19">
        <v>3.5000000000000003E-2</v>
      </c>
      <c r="D185" s="19"/>
      <c r="E185" s="19"/>
      <c r="F185" s="19"/>
      <c r="G185" s="22">
        <f>D185+E185+F185</f>
        <v>0</v>
      </c>
      <c r="H185" s="18"/>
      <c r="I185" s="53"/>
      <c r="J185" s="55"/>
      <c r="K185" s="53"/>
      <c r="L185" s="54"/>
      <c r="M185" s="54"/>
      <c r="N185" s="54"/>
      <c r="O185" s="54"/>
      <c r="P185" s="12"/>
    </row>
    <row r="186" spans="1:16" s="5" customFormat="1" ht="19.5">
      <c r="A186" s="116"/>
      <c r="B186" s="121" t="s">
        <v>18</v>
      </c>
      <c r="C186" s="122">
        <f>SUM(C178:C185)</f>
        <v>780.03499999999997</v>
      </c>
      <c r="D186" s="123">
        <f>SUM(D178:D184)</f>
        <v>21.488</v>
      </c>
      <c r="E186" s="123">
        <f>SUM(E178:E184)</f>
        <v>19.128999999999998</v>
      </c>
      <c r="F186" s="123">
        <f>SUM(F178:F184)</f>
        <v>94.233999999999995</v>
      </c>
      <c r="G186" s="123">
        <f>SUM(G178:G185)</f>
        <v>668.23199999999997</v>
      </c>
      <c r="H186" s="12"/>
      <c r="I186" s="53"/>
      <c r="J186" s="55"/>
      <c r="K186" s="53"/>
      <c r="L186" s="54"/>
      <c r="M186" s="54"/>
      <c r="N186" s="54"/>
      <c r="O186" s="54"/>
      <c r="P186" s="12"/>
    </row>
    <row r="187" spans="1:16" s="5" customFormat="1" ht="19.5">
      <c r="A187" s="161" t="s">
        <v>145</v>
      </c>
      <c r="B187" s="161"/>
      <c r="C187" s="161"/>
      <c r="D187" s="161"/>
      <c r="E187" s="161"/>
      <c r="F187" s="161"/>
      <c r="G187" s="161"/>
      <c r="H187" s="12"/>
      <c r="I187" s="56"/>
      <c r="J187" s="55"/>
      <c r="K187" s="53"/>
      <c r="L187" s="54"/>
      <c r="M187" s="54"/>
      <c r="N187" s="54"/>
      <c r="O187" s="54"/>
      <c r="P187" s="12"/>
    </row>
    <row r="188" spans="1:16" s="6" customFormat="1" ht="19.5">
      <c r="A188" s="62"/>
      <c r="B188" s="20" t="s">
        <v>14</v>
      </c>
      <c r="C188" s="21">
        <v>200</v>
      </c>
      <c r="D188" s="22">
        <v>0.78</v>
      </c>
      <c r="E188" s="22">
        <v>0.06</v>
      </c>
      <c r="F188" s="22">
        <v>25.11</v>
      </c>
      <c r="G188" s="22">
        <v>105.25</v>
      </c>
      <c r="H188" s="12"/>
      <c r="I188" s="179"/>
      <c r="J188" s="179"/>
      <c r="K188" s="179"/>
      <c r="L188" s="58"/>
      <c r="M188" s="58"/>
      <c r="N188" s="58"/>
      <c r="O188" s="58"/>
      <c r="P188" s="15"/>
    </row>
    <row r="189" spans="1:16" s="4" customFormat="1" ht="19.5">
      <c r="A189" s="62"/>
      <c r="B189" s="93" t="s">
        <v>144</v>
      </c>
      <c r="C189" s="75">
        <v>110</v>
      </c>
      <c r="D189" s="68">
        <v>0.9</v>
      </c>
      <c r="E189" s="68">
        <v>0.2</v>
      </c>
      <c r="F189" s="68">
        <v>8.3000000000000007</v>
      </c>
      <c r="G189" s="68">
        <v>41.8</v>
      </c>
      <c r="H189" s="12"/>
      <c r="I189" s="178"/>
      <c r="J189" s="178"/>
      <c r="K189" s="178"/>
      <c r="L189" s="178"/>
      <c r="M189" s="178"/>
      <c r="N189" s="178"/>
      <c r="O189" s="178"/>
      <c r="P189" s="18"/>
    </row>
    <row r="190" spans="1:16" s="5" customFormat="1" ht="19.5">
      <c r="A190" s="105"/>
      <c r="B190" s="133" t="s">
        <v>159</v>
      </c>
      <c r="C190" s="114">
        <f>SUM(C188:C189)</f>
        <v>310</v>
      </c>
      <c r="D190" s="115">
        <f>SUM(D188:D189)</f>
        <v>1.6800000000000002</v>
      </c>
      <c r="E190" s="115">
        <f>SUM(E188:E189)</f>
        <v>0.26</v>
      </c>
      <c r="F190" s="115">
        <f>SUM(F188:F189)</f>
        <v>33.409999999999997</v>
      </c>
      <c r="G190" s="115">
        <f>SUM(G188:G189)</f>
        <v>147.05000000000001</v>
      </c>
      <c r="H190" s="12"/>
      <c r="I190" s="56"/>
      <c r="J190" s="55"/>
      <c r="K190" s="53"/>
      <c r="L190" s="54"/>
      <c r="M190" s="54"/>
      <c r="N190" s="54"/>
      <c r="O190" s="54"/>
      <c r="P190" s="12"/>
    </row>
    <row r="191" spans="1:16" s="5" customFormat="1" ht="19.5">
      <c r="A191" s="81"/>
      <c r="B191" s="144"/>
      <c r="C191" s="145"/>
      <c r="D191" s="145"/>
      <c r="E191" s="145"/>
      <c r="F191" s="145"/>
      <c r="G191" s="145"/>
      <c r="H191" s="15"/>
      <c r="I191" s="53"/>
      <c r="J191" s="55"/>
      <c r="K191" s="53"/>
      <c r="L191" s="54"/>
      <c r="M191" s="54"/>
      <c r="N191" s="54"/>
      <c r="O191" s="54"/>
      <c r="P191" s="12"/>
    </row>
    <row r="192" spans="1:16" s="6" customFormat="1" ht="19.5">
      <c r="A192" s="105"/>
      <c r="B192" s="133" t="s">
        <v>107</v>
      </c>
      <c r="C192" s="114">
        <f>SUM(C176+C186+C190)</f>
        <v>1545.0349999999999</v>
      </c>
      <c r="D192" s="115">
        <f>SUM(D176+D186+D190)</f>
        <v>35.521000000000001</v>
      </c>
      <c r="E192" s="115">
        <f>SUM(E176+E186+E190)</f>
        <v>38.327999999999996</v>
      </c>
      <c r="F192" s="115">
        <f>SUM(F176+F186+F190)</f>
        <v>197.68999999999997</v>
      </c>
      <c r="G192" s="115">
        <f>SUM(G176+G186+G190)</f>
        <v>1281.9929999999999</v>
      </c>
      <c r="H192" s="18"/>
      <c r="I192" s="53"/>
      <c r="J192" s="55"/>
      <c r="K192" s="56"/>
      <c r="L192" s="54"/>
      <c r="M192" s="54"/>
      <c r="N192" s="54"/>
      <c r="O192" s="54"/>
      <c r="P192" s="15"/>
    </row>
    <row r="193" spans="1:16" s="3" customFormat="1" ht="18.75">
      <c r="H193" s="12"/>
      <c r="I193" s="53"/>
      <c r="J193" s="55"/>
      <c r="K193" s="53"/>
      <c r="L193" s="54"/>
      <c r="M193" s="54"/>
      <c r="N193" s="54"/>
      <c r="O193" s="54"/>
      <c r="P193" s="17"/>
    </row>
    <row r="194" spans="1:16" s="4" customFormat="1" ht="19.5">
      <c r="A194" s="166" t="s">
        <v>117</v>
      </c>
      <c r="B194" s="167"/>
      <c r="C194" s="167"/>
      <c r="D194" s="167"/>
      <c r="E194" s="167"/>
      <c r="F194" s="167"/>
      <c r="G194" s="168"/>
      <c r="H194" s="12"/>
      <c r="I194" s="56"/>
      <c r="J194" s="55"/>
      <c r="K194" s="56"/>
      <c r="L194" s="56"/>
      <c r="M194" s="56"/>
      <c r="N194" s="56"/>
      <c r="O194" s="56"/>
      <c r="P194" s="18"/>
    </row>
    <row r="195" spans="1:16" s="5" customFormat="1" ht="19.5">
      <c r="A195" s="158" t="s">
        <v>0</v>
      </c>
      <c r="B195" s="158" t="s">
        <v>1</v>
      </c>
      <c r="C195" s="158" t="s">
        <v>2</v>
      </c>
      <c r="D195" s="170" t="s">
        <v>3</v>
      </c>
      <c r="E195" s="171"/>
      <c r="F195" s="172"/>
      <c r="G195" s="158" t="s">
        <v>4</v>
      </c>
      <c r="H195" s="12"/>
      <c r="I195" s="179"/>
      <c r="J195" s="179"/>
      <c r="K195" s="179"/>
      <c r="L195" s="58"/>
      <c r="M195" s="58"/>
      <c r="N195" s="58"/>
      <c r="O195" s="58"/>
      <c r="P195" s="12"/>
    </row>
    <row r="196" spans="1:16" s="5" customFormat="1" ht="18.75">
      <c r="A196" s="159"/>
      <c r="B196" s="159"/>
      <c r="C196" s="159"/>
      <c r="D196" s="16" t="s">
        <v>5</v>
      </c>
      <c r="E196" s="16" t="s">
        <v>6</v>
      </c>
      <c r="F196" s="16" t="s">
        <v>7</v>
      </c>
      <c r="G196" s="159"/>
      <c r="H196" s="12"/>
      <c r="I196" s="180"/>
      <c r="J196" s="180"/>
      <c r="K196" s="180"/>
      <c r="L196" s="29"/>
      <c r="M196" s="29"/>
      <c r="N196" s="29"/>
      <c r="O196" s="29"/>
      <c r="P196" s="12"/>
    </row>
    <row r="197" spans="1:16" s="6" customFormat="1" ht="19.5">
      <c r="A197" s="155" t="s">
        <v>8</v>
      </c>
      <c r="B197" s="156"/>
      <c r="C197" s="156"/>
      <c r="D197" s="156"/>
      <c r="E197" s="156"/>
      <c r="F197" s="156"/>
      <c r="G197" s="156"/>
      <c r="H197" s="12"/>
      <c r="I197" s="28"/>
      <c r="J197" s="28"/>
      <c r="K197" s="28"/>
      <c r="L197" s="29"/>
      <c r="M197" s="29"/>
      <c r="N197" s="29"/>
      <c r="O197" s="29"/>
      <c r="P197" s="15"/>
    </row>
    <row r="198" spans="1:16" s="4" customFormat="1" ht="19.5">
      <c r="A198" s="21">
        <v>102</v>
      </c>
      <c r="B198" s="20" t="s">
        <v>46</v>
      </c>
      <c r="C198" s="21">
        <v>150</v>
      </c>
      <c r="D198" s="22">
        <v>21.366</v>
      </c>
      <c r="E198" s="22">
        <v>17.606999999999999</v>
      </c>
      <c r="F198" s="22">
        <v>36.418999999999997</v>
      </c>
      <c r="G198" s="22">
        <v>393.76400000000001</v>
      </c>
      <c r="H198" s="15"/>
      <c r="I198" s="181"/>
      <c r="J198" s="181"/>
      <c r="K198" s="181"/>
      <c r="L198" s="181"/>
      <c r="M198" s="181"/>
      <c r="N198" s="181"/>
      <c r="O198" s="181"/>
      <c r="P198" s="18"/>
    </row>
    <row r="199" spans="1:16" s="5" customFormat="1" ht="19.5">
      <c r="A199" s="21">
        <v>384</v>
      </c>
      <c r="B199" s="20" t="s">
        <v>20</v>
      </c>
      <c r="C199" s="21">
        <v>200</v>
      </c>
      <c r="D199" s="22">
        <v>0.18</v>
      </c>
      <c r="E199" s="22">
        <v>4.5999999999999999E-2</v>
      </c>
      <c r="F199" s="22">
        <v>12.038</v>
      </c>
      <c r="G199" s="22">
        <v>49.262</v>
      </c>
      <c r="H199" s="18"/>
      <c r="I199" s="177"/>
      <c r="J199" s="177"/>
      <c r="K199" s="177"/>
      <c r="L199" s="177"/>
      <c r="M199" s="177"/>
      <c r="N199" s="177"/>
      <c r="O199" s="177"/>
      <c r="P199" s="12"/>
    </row>
    <row r="200" spans="1:16" s="5" customFormat="1" ht="18.75">
      <c r="A200" s="19"/>
      <c r="B200" s="20" t="s">
        <v>11</v>
      </c>
      <c r="C200" s="21">
        <v>45</v>
      </c>
      <c r="D200" s="22">
        <f>++D96</f>
        <v>3.04</v>
      </c>
      <c r="E200" s="22">
        <v>0.36</v>
      </c>
      <c r="F200" s="22">
        <v>18.48</v>
      </c>
      <c r="G200" s="22">
        <v>88.4</v>
      </c>
      <c r="H200" s="27"/>
      <c r="I200" s="177"/>
      <c r="J200" s="177"/>
      <c r="K200" s="177"/>
      <c r="L200" s="50"/>
      <c r="M200" s="50"/>
      <c r="N200" s="50"/>
      <c r="O200" s="177"/>
      <c r="P200" s="12"/>
    </row>
    <row r="201" spans="1:16" s="5" customFormat="1" ht="19.5">
      <c r="A201" s="19"/>
      <c r="B201" s="133" t="s">
        <v>154</v>
      </c>
      <c r="C201" s="114">
        <f>SUM(C198:C200)</f>
        <v>395</v>
      </c>
      <c r="D201" s="115">
        <f>SUM(D198:D200)</f>
        <v>24.585999999999999</v>
      </c>
      <c r="E201" s="115">
        <f>SUM(E198:E200)</f>
        <v>18.012999999999998</v>
      </c>
      <c r="F201" s="115">
        <f>SUM(F198:F200)</f>
        <v>66.936999999999998</v>
      </c>
      <c r="G201" s="115">
        <f>SUM(G198:G200)</f>
        <v>531.42600000000004</v>
      </c>
      <c r="H201" s="14"/>
      <c r="I201" s="53"/>
      <c r="J201" s="55"/>
      <c r="K201" s="53"/>
      <c r="L201" s="54"/>
      <c r="M201" s="54"/>
      <c r="N201" s="54"/>
      <c r="O201" s="54"/>
      <c r="P201" s="12"/>
    </row>
    <row r="202" spans="1:16" s="5" customFormat="1" ht="19.5">
      <c r="A202" s="155" t="s">
        <v>13</v>
      </c>
      <c r="B202" s="156"/>
      <c r="C202" s="156"/>
      <c r="D202" s="156"/>
      <c r="E202" s="156"/>
      <c r="F202" s="156"/>
      <c r="G202" s="156"/>
      <c r="H202" s="17"/>
      <c r="I202" s="53"/>
      <c r="J202" s="55"/>
      <c r="K202" s="53"/>
      <c r="L202" s="54"/>
      <c r="M202" s="54"/>
      <c r="N202" s="54"/>
      <c r="O202" s="54"/>
      <c r="P202" s="12"/>
    </row>
    <row r="203" spans="1:16" s="5" customFormat="1" ht="18.75">
      <c r="A203" s="21">
        <v>102</v>
      </c>
      <c r="B203" s="20" t="s">
        <v>34</v>
      </c>
      <c r="C203" s="21">
        <v>200</v>
      </c>
      <c r="D203" s="22">
        <v>5.05</v>
      </c>
      <c r="E203" s="22">
        <v>5.4409999999999998</v>
      </c>
      <c r="F203" s="22">
        <v>15.384</v>
      </c>
      <c r="G203" s="22">
        <v>171.01</v>
      </c>
      <c r="H203" s="17"/>
      <c r="I203" s="53"/>
      <c r="J203" s="55"/>
      <c r="K203" s="53"/>
      <c r="L203" s="54"/>
      <c r="M203" s="54"/>
      <c r="N203" s="54"/>
      <c r="O203" s="54"/>
      <c r="P203" s="12"/>
    </row>
    <row r="204" spans="1:16" s="5" customFormat="1" ht="18.75">
      <c r="A204" s="21" t="s">
        <v>35</v>
      </c>
      <c r="B204" s="20" t="s">
        <v>118</v>
      </c>
      <c r="C204" s="21">
        <v>200</v>
      </c>
      <c r="D204" s="22">
        <v>14.266</v>
      </c>
      <c r="E204" s="22">
        <v>15.093999999999999</v>
      </c>
      <c r="F204" s="22">
        <v>2.08</v>
      </c>
      <c r="G204" s="22">
        <v>199.87799999999999</v>
      </c>
      <c r="H204" s="12"/>
      <c r="I204" s="56"/>
      <c r="J204" s="55"/>
      <c r="K204" s="53"/>
      <c r="L204" s="54"/>
      <c r="M204" s="54"/>
      <c r="N204" s="54"/>
      <c r="O204" s="54"/>
      <c r="P204" s="12"/>
    </row>
    <row r="205" spans="1:16" s="5" customFormat="1" ht="18.75">
      <c r="A205" s="21">
        <v>128</v>
      </c>
      <c r="B205" s="20" t="s">
        <v>128</v>
      </c>
      <c r="C205" s="21">
        <v>60</v>
      </c>
      <c r="D205" s="22">
        <v>1.02</v>
      </c>
      <c r="E205" s="22">
        <v>5.4</v>
      </c>
      <c r="F205" s="22">
        <v>5.4</v>
      </c>
      <c r="G205" s="22">
        <v>81.599999999999994</v>
      </c>
      <c r="H205" s="12"/>
      <c r="I205" s="56"/>
      <c r="J205" s="55"/>
      <c r="K205" s="53"/>
      <c r="L205" s="54"/>
      <c r="M205" s="54"/>
      <c r="N205" s="54"/>
      <c r="O205" s="54"/>
      <c r="P205" s="12"/>
    </row>
    <row r="206" spans="1:16" s="6" customFormat="1" ht="19.5">
      <c r="A206" s="21"/>
      <c r="B206" s="20" t="s">
        <v>14</v>
      </c>
      <c r="C206" s="21">
        <v>200</v>
      </c>
      <c r="D206" s="22">
        <v>0.78</v>
      </c>
      <c r="E206" s="22">
        <v>0.06</v>
      </c>
      <c r="F206" s="22">
        <v>25.11</v>
      </c>
      <c r="G206" s="22">
        <v>105.25</v>
      </c>
      <c r="H206" s="12"/>
      <c r="I206" s="56"/>
      <c r="J206" s="55"/>
      <c r="K206" s="53"/>
      <c r="L206" s="54"/>
      <c r="M206" s="54"/>
      <c r="N206" s="54"/>
      <c r="O206" s="54"/>
      <c r="P206" s="15"/>
    </row>
    <row r="207" spans="1:16" s="6" customFormat="1" ht="19.5">
      <c r="A207" s="19"/>
      <c r="B207" s="20" t="s">
        <v>15</v>
      </c>
      <c r="C207" s="21">
        <v>40</v>
      </c>
      <c r="D207" s="22">
        <v>2.2200000000000002</v>
      </c>
      <c r="E207" s="22">
        <v>0.39</v>
      </c>
      <c r="F207" s="22">
        <v>12.96</v>
      </c>
      <c r="G207" s="22">
        <v>63.3</v>
      </c>
      <c r="H207" s="12"/>
      <c r="I207" s="57"/>
      <c r="J207" s="57"/>
      <c r="K207" s="57"/>
      <c r="L207" s="58"/>
      <c r="M207" s="58"/>
      <c r="N207" s="58"/>
      <c r="O207" s="58"/>
      <c r="P207" s="15"/>
    </row>
    <row r="208" spans="1:16" s="6" customFormat="1" ht="19.5">
      <c r="A208" s="19"/>
      <c r="B208" s="20" t="s">
        <v>11</v>
      </c>
      <c r="C208" s="21">
        <v>40</v>
      </c>
      <c r="D208" s="22">
        <v>2.2799999999999998</v>
      </c>
      <c r="E208" s="22">
        <v>0.27</v>
      </c>
      <c r="F208" s="22">
        <v>13.86</v>
      </c>
      <c r="G208" s="43">
        <v>50.2</v>
      </c>
      <c r="H208" s="12"/>
      <c r="I208" s="57"/>
      <c r="J208" s="57"/>
      <c r="K208" s="57"/>
      <c r="L208" s="58"/>
      <c r="M208" s="58"/>
      <c r="N208" s="58"/>
      <c r="O208" s="58"/>
      <c r="P208" s="15"/>
    </row>
    <row r="209" spans="1:16" s="6" customFormat="1" ht="19.5">
      <c r="A209" s="19"/>
      <c r="B209" s="20" t="s">
        <v>16</v>
      </c>
      <c r="C209" s="19" t="s">
        <v>17</v>
      </c>
      <c r="D209" s="19"/>
      <c r="E209" s="19"/>
      <c r="F209" s="19"/>
      <c r="G209" s="19"/>
      <c r="H209" s="12"/>
      <c r="I209" s="57"/>
      <c r="J209" s="57"/>
      <c r="K209" s="57"/>
      <c r="L209" s="58"/>
      <c r="M209" s="58"/>
      <c r="N209" s="58"/>
      <c r="O209" s="58"/>
      <c r="P209" s="15"/>
    </row>
    <row r="210" spans="1:16" s="4" customFormat="1" ht="19.5">
      <c r="A210" s="19"/>
      <c r="B210" s="133" t="s">
        <v>161</v>
      </c>
      <c r="C210" s="114">
        <f>SUM(C203:C209)</f>
        <v>740</v>
      </c>
      <c r="D210" s="115">
        <f>SUM(D203:D208)</f>
        <v>25.616</v>
      </c>
      <c r="E210" s="115">
        <f>SUM(E203:E208)</f>
        <v>26.655000000000001</v>
      </c>
      <c r="F210" s="115">
        <f>SUM(F203:F208)</f>
        <v>74.793999999999997</v>
      </c>
      <c r="G210" s="115">
        <f>SUM(G203:G208)</f>
        <v>671.23799999999994</v>
      </c>
      <c r="H210" s="15"/>
      <c r="I210" s="57"/>
      <c r="J210" s="57"/>
      <c r="K210" s="57"/>
      <c r="L210" s="58"/>
      <c r="M210" s="58"/>
      <c r="N210" s="58"/>
      <c r="O210" s="58"/>
      <c r="P210" s="18"/>
    </row>
    <row r="211" spans="1:16" s="5" customFormat="1" ht="19.5">
      <c r="A211" s="19"/>
      <c r="B211" s="20"/>
      <c r="C211" s="19"/>
      <c r="D211" s="19"/>
      <c r="E211" s="19"/>
      <c r="F211" s="19"/>
      <c r="G211" s="19"/>
      <c r="H211" s="15"/>
      <c r="I211" s="178"/>
      <c r="J211" s="178"/>
      <c r="K211" s="178"/>
      <c r="L211" s="178"/>
      <c r="M211" s="178"/>
      <c r="N211" s="178"/>
      <c r="O211" s="178"/>
      <c r="P211" s="12"/>
    </row>
    <row r="212" spans="1:16" s="5" customFormat="1" ht="19.5">
      <c r="A212" s="44"/>
      <c r="B212" s="20" t="s">
        <v>160</v>
      </c>
      <c r="C212" s="21">
        <v>150</v>
      </c>
      <c r="D212" s="22">
        <v>1</v>
      </c>
      <c r="E212" s="22">
        <v>1</v>
      </c>
      <c r="F212" s="22">
        <v>24.5</v>
      </c>
      <c r="G212" s="22">
        <v>150.25</v>
      </c>
      <c r="H212" s="15"/>
      <c r="I212" s="56"/>
      <c r="J212" s="55"/>
      <c r="K212" s="53"/>
      <c r="L212" s="54"/>
      <c r="M212" s="54"/>
      <c r="N212" s="54"/>
      <c r="O212" s="54"/>
      <c r="P212" s="12"/>
    </row>
    <row r="213" spans="1:16" s="6" customFormat="1" ht="19.5">
      <c r="A213" s="44"/>
      <c r="B213" s="20" t="s">
        <v>129</v>
      </c>
      <c r="C213" s="19">
        <v>40</v>
      </c>
      <c r="D213" s="77">
        <v>40</v>
      </c>
      <c r="E213" s="43">
        <v>3.69</v>
      </c>
      <c r="F213" s="43">
        <v>3.0150000000000001</v>
      </c>
      <c r="G213" s="22">
        <f>D213+E213+F213</f>
        <v>46.704999999999998</v>
      </c>
      <c r="H213" s="15"/>
      <c r="I213" s="56"/>
      <c r="J213" s="55"/>
      <c r="K213" s="53"/>
      <c r="L213" s="54"/>
      <c r="M213" s="54"/>
      <c r="N213" s="54"/>
      <c r="O213" s="54"/>
    </row>
    <row r="214" spans="1:16" s="7" customFormat="1" ht="18.75" customHeight="1">
      <c r="A214" s="19"/>
      <c r="B214" s="133" t="s">
        <v>108</v>
      </c>
      <c r="C214" s="114">
        <f>SUM(C212:C213)</f>
        <v>190</v>
      </c>
      <c r="D214" s="138">
        <f>SUM(D212:D213)</f>
        <v>41</v>
      </c>
      <c r="E214" s="115">
        <f>SUM(E212:E213)</f>
        <v>4.6899999999999995</v>
      </c>
      <c r="F214" s="115">
        <f>SUM(F212:F213)</f>
        <v>27.515000000000001</v>
      </c>
      <c r="G214" s="115">
        <f>SUM(G212:G213)</f>
        <v>196.95499999999998</v>
      </c>
      <c r="H214" s="15"/>
      <c r="I214" s="15"/>
      <c r="J214" s="6"/>
      <c r="K214" s="6"/>
      <c r="L214" s="6"/>
      <c r="M214" s="6"/>
      <c r="N214" s="6"/>
      <c r="O214" s="6"/>
    </row>
    <row r="215" spans="1:16" s="2" customFormat="1" ht="19.5">
      <c r="A215" s="157"/>
      <c r="B215" s="157"/>
      <c r="C215" s="157"/>
      <c r="D215" s="157"/>
      <c r="E215" s="157"/>
      <c r="F215" s="157"/>
      <c r="G215" s="157"/>
      <c r="H215" s="15"/>
      <c r="I215" s="27"/>
      <c r="J215" s="7"/>
      <c r="K215" s="7"/>
      <c r="L215" s="7"/>
      <c r="M215" s="7"/>
      <c r="N215" s="7"/>
      <c r="O215" s="7"/>
    </row>
    <row r="216" spans="1:16" s="3" customFormat="1" ht="19.5" customHeight="1">
      <c r="A216" s="105"/>
      <c r="B216" s="105" t="s">
        <v>162</v>
      </c>
      <c r="C216" s="126">
        <f>SUM(C201+C210+C214)</f>
        <v>1325</v>
      </c>
      <c r="D216" s="23">
        <f>SUM(D201+D210+D214)</f>
        <v>91.201999999999998</v>
      </c>
      <c r="E216" s="23">
        <f>SUM(E201+E210+E214)</f>
        <v>49.357999999999997</v>
      </c>
      <c r="F216" s="23">
        <f>SUM(F201+F210+F214)</f>
        <v>169.24599999999998</v>
      </c>
      <c r="G216" s="23">
        <f>SUM(G201+G210+G214)</f>
        <v>1399.6189999999999</v>
      </c>
      <c r="H216" s="18"/>
      <c r="I216" s="14"/>
      <c r="J216" s="2"/>
      <c r="K216" s="2"/>
      <c r="L216" s="2"/>
      <c r="M216" s="2"/>
      <c r="N216" s="2"/>
      <c r="O216" s="2"/>
    </row>
    <row r="217" spans="1:16" s="3" customFormat="1" ht="19.5">
      <c r="A217" s="81"/>
      <c r="B217" s="81"/>
      <c r="C217" s="81"/>
      <c r="D217" s="81"/>
      <c r="E217" s="81"/>
      <c r="F217" s="81"/>
      <c r="G217" s="81"/>
      <c r="H217" s="12"/>
      <c r="I217" s="17"/>
    </row>
    <row r="218" spans="1:16" s="4" customFormat="1" ht="18.75">
      <c r="A218" s="187" t="s">
        <v>119</v>
      </c>
      <c r="B218" s="187"/>
      <c r="C218" s="187"/>
      <c r="D218" s="187"/>
      <c r="E218" s="187"/>
      <c r="F218" s="187"/>
      <c r="G218" s="187"/>
      <c r="H218" s="54"/>
      <c r="I218" s="17"/>
      <c r="J218" s="3"/>
      <c r="K218" s="3"/>
      <c r="L218" s="3"/>
      <c r="M218" s="3"/>
      <c r="N218" s="3"/>
      <c r="O218" s="3"/>
    </row>
    <row r="219" spans="1:16" s="5" customFormat="1" ht="19.5">
      <c r="A219" s="158" t="s">
        <v>0</v>
      </c>
      <c r="B219" s="158" t="s">
        <v>1</v>
      </c>
      <c r="C219" s="158" t="s">
        <v>2</v>
      </c>
      <c r="D219" s="160" t="s">
        <v>3</v>
      </c>
      <c r="E219" s="160"/>
      <c r="F219" s="160"/>
      <c r="G219" s="158" t="s">
        <v>4</v>
      </c>
      <c r="H219" s="54"/>
      <c r="I219" s="18"/>
      <c r="J219" s="4"/>
      <c r="K219" s="4"/>
      <c r="L219" s="4"/>
      <c r="M219" s="4"/>
      <c r="N219" s="4"/>
      <c r="O219" s="4"/>
    </row>
    <row r="220" spans="1:16" s="5" customFormat="1" ht="18.75">
      <c r="A220" s="159"/>
      <c r="B220" s="159"/>
      <c r="C220" s="159"/>
      <c r="D220" s="16" t="s">
        <v>5</v>
      </c>
      <c r="E220" s="16" t="s">
        <v>6</v>
      </c>
      <c r="F220" s="16" t="s">
        <v>7</v>
      </c>
      <c r="G220" s="159"/>
      <c r="H220" s="54"/>
      <c r="I220" s="12"/>
    </row>
    <row r="221" spans="1:16" s="6" customFormat="1" ht="19.5">
      <c r="A221" s="161" t="s">
        <v>8</v>
      </c>
      <c r="B221" s="161"/>
      <c r="C221" s="161"/>
      <c r="D221" s="161"/>
      <c r="E221" s="161"/>
      <c r="F221" s="161"/>
      <c r="G221" s="161"/>
      <c r="H221" s="54"/>
      <c r="I221" s="12"/>
      <c r="J221" s="5"/>
      <c r="K221" s="5"/>
      <c r="L221" s="5"/>
      <c r="M221" s="5"/>
      <c r="N221" s="5"/>
      <c r="O221" s="5"/>
    </row>
    <row r="222" spans="1:16" s="4" customFormat="1" ht="25.5" customHeight="1">
      <c r="A222" s="21">
        <v>223</v>
      </c>
      <c r="B222" s="20" t="s">
        <v>148</v>
      </c>
      <c r="C222" s="19">
        <v>180</v>
      </c>
      <c r="D222" s="22">
        <v>10.8</v>
      </c>
      <c r="E222" s="22">
        <v>11.9</v>
      </c>
      <c r="F222" s="22">
        <v>37.299999999999997</v>
      </c>
      <c r="G222" s="22">
        <v>338.75</v>
      </c>
      <c r="H222" s="54"/>
      <c r="I222" s="15"/>
      <c r="J222" s="6"/>
      <c r="K222" s="6"/>
      <c r="L222" s="6"/>
      <c r="M222" s="6"/>
      <c r="N222" s="6"/>
      <c r="O222" s="6"/>
    </row>
    <row r="223" spans="1:16" s="5" customFormat="1" ht="19.5">
      <c r="A223" s="21">
        <v>376</v>
      </c>
      <c r="B223" s="20" t="s">
        <v>10</v>
      </c>
      <c r="C223" s="21">
        <v>200</v>
      </c>
      <c r="D223" s="22">
        <v>0.18</v>
      </c>
      <c r="E223" s="22">
        <v>4.5999999999999999E-2</v>
      </c>
      <c r="F223" s="22">
        <v>12.038</v>
      </c>
      <c r="G223" s="22">
        <v>61.384999999999998</v>
      </c>
      <c r="H223" s="56"/>
      <c r="I223" s="18"/>
      <c r="J223" s="4"/>
      <c r="K223" s="4"/>
      <c r="L223" s="4"/>
      <c r="M223" s="4"/>
      <c r="N223" s="4"/>
      <c r="O223" s="4"/>
    </row>
    <row r="224" spans="1:16" s="5" customFormat="1" ht="19.5">
      <c r="A224" s="19"/>
      <c r="B224" s="20" t="s">
        <v>11</v>
      </c>
      <c r="C224" s="21">
        <v>45</v>
      </c>
      <c r="D224" s="22">
        <v>3.04</v>
      </c>
      <c r="E224" s="22">
        <v>0.36</v>
      </c>
      <c r="F224" s="22">
        <v>18.48</v>
      </c>
      <c r="G224" s="22">
        <v>88.4</v>
      </c>
      <c r="H224" s="58"/>
      <c r="I224" s="12"/>
    </row>
    <row r="225" spans="1:15" s="5" customFormat="1" ht="19.5">
      <c r="A225" s="116"/>
      <c r="B225" s="120" t="s">
        <v>154</v>
      </c>
      <c r="C225" s="122">
        <f>SUM(C222:C224)</f>
        <v>425</v>
      </c>
      <c r="D225" s="123">
        <f>SUM(D222:D224)</f>
        <v>14.02</v>
      </c>
      <c r="E225" s="123">
        <f>SUM(E222:E224)</f>
        <v>12.305999999999999</v>
      </c>
      <c r="F225" s="123">
        <f>SUM(F222:F224)</f>
        <v>67.817999999999998</v>
      </c>
      <c r="G225" s="115">
        <f>SUM(G222:G224)</f>
        <v>488.53499999999997</v>
      </c>
      <c r="H225" s="29"/>
      <c r="I225" s="12"/>
    </row>
    <row r="226" spans="1:15" s="5" customFormat="1" ht="19.5">
      <c r="A226" s="161" t="s">
        <v>13</v>
      </c>
      <c r="B226" s="161"/>
      <c r="C226" s="161"/>
      <c r="D226" s="161"/>
      <c r="E226" s="161"/>
      <c r="F226" s="161"/>
      <c r="G226" s="161"/>
      <c r="H226" s="29"/>
      <c r="I226" s="12"/>
    </row>
    <row r="227" spans="1:15" s="5" customFormat="1" ht="18.75">
      <c r="A227" s="21"/>
      <c r="B227" s="20" t="s">
        <v>33</v>
      </c>
      <c r="C227" s="21">
        <v>60</v>
      </c>
      <c r="D227" s="22">
        <v>0.72599999999999998</v>
      </c>
      <c r="E227" s="22">
        <v>0.13200000000000001</v>
      </c>
      <c r="F227" s="22">
        <v>2.508</v>
      </c>
      <c r="G227" s="22">
        <v>15.84</v>
      </c>
      <c r="H227" s="82"/>
      <c r="I227" s="12"/>
    </row>
    <row r="228" spans="1:15" s="5" customFormat="1" ht="18.75">
      <c r="A228" s="21">
        <v>103</v>
      </c>
      <c r="B228" s="20" t="s">
        <v>63</v>
      </c>
      <c r="C228" s="21">
        <v>200</v>
      </c>
      <c r="D228" s="22">
        <v>1.784</v>
      </c>
      <c r="E228" s="22">
        <v>4.6660000000000004</v>
      </c>
      <c r="F228" s="22">
        <v>9.9280000000000008</v>
      </c>
      <c r="G228" s="22">
        <v>141.66</v>
      </c>
      <c r="H228" s="177"/>
      <c r="I228" s="12"/>
    </row>
    <row r="229" spans="1:15" s="5" customFormat="1" ht="18.75">
      <c r="A229" s="21">
        <v>294</v>
      </c>
      <c r="B229" s="20" t="s">
        <v>147</v>
      </c>
      <c r="C229" s="21">
        <v>90</v>
      </c>
      <c r="D229" s="22">
        <v>16.073</v>
      </c>
      <c r="E229" s="22">
        <v>21.239000000000001</v>
      </c>
      <c r="F229" s="22">
        <v>13.026</v>
      </c>
      <c r="G229" s="22">
        <v>281.81</v>
      </c>
      <c r="H229" s="177"/>
      <c r="I229" s="12"/>
    </row>
    <row r="230" spans="1:15" s="5" customFormat="1" ht="19.5">
      <c r="A230" s="21">
        <v>173</v>
      </c>
      <c r="B230" s="20" t="s">
        <v>22</v>
      </c>
      <c r="C230" s="21">
        <v>150</v>
      </c>
      <c r="D230" s="22">
        <v>4.694</v>
      </c>
      <c r="E230" s="22">
        <v>4.1210000000000004</v>
      </c>
      <c r="F230" s="22">
        <v>21.178999999999998</v>
      </c>
      <c r="G230" s="22">
        <v>140.39599999999999</v>
      </c>
      <c r="H230" s="81"/>
      <c r="I230" s="12"/>
    </row>
    <row r="231" spans="1:15" s="6" customFormat="1" ht="18.75">
      <c r="A231" s="21">
        <v>377</v>
      </c>
      <c r="B231" s="20" t="s">
        <v>120</v>
      </c>
      <c r="C231" s="21">
        <v>180</v>
      </c>
      <c r="D231" s="22">
        <v>0</v>
      </c>
      <c r="E231" s="22">
        <v>0</v>
      </c>
      <c r="F231" s="22">
        <v>24.18</v>
      </c>
      <c r="G231" s="22">
        <v>63.085000000000001</v>
      </c>
      <c r="H231" s="54"/>
      <c r="I231" s="12"/>
      <c r="J231" s="5"/>
      <c r="K231" s="5"/>
      <c r="L231" s="5"/>
      <c r="M231" s="5"/>
      <c r="N231" s="5"/>
      <c r="O231" s="5"/>
    </row>
    <row r="232" spans="1:15" s="6" customFormat="1" ht="19.5">
      <c r="A232" s="21"/>
      <c r="B232" s="20" t="s">
        <v>16</v>
      </c>
      <c r="C232" s="99">
        <v>0.02</v>
      </c>
      <c r="D232" s="22">
        <v>0</v>
      </c>
      <c r="E232" s="22">
        <v>0</v>
      </c>
      <c r="F232" s="22">
        <v>0</v>
      </c>
      <c r="G232" s="22">
        <v>0</v>
      </c>
      <c r="H232" s="54"/>
      <c r="I232" s="15"/>
    </row>
    <row r="233" spans="1:15" s="4" customFormat="1" ht="19.5">
      <c r="A233" s="19"/>
      <c r="B233" s="20" t="s">
        <v>15</v>
      </c>
      <c r="C233" s="21">
        <v>40</v>
      </c>
      <c r="D233" s="22">
        <v>2.2200000000000002</v>
      </c>
      <c r="E233" s="22">
        <v>0.39</v>
      </c>
      <c r="F233" s="22">
        <v>12.96</v>
      </c>
      <c r="G233" s="22">
        <v>63.3</v>
      </c>
      <c r="H233" s="54"/>
      <c r="I233" s="15"/>
      <c r="J233" s="6"/>
      <c r="K233" s="6"/>
      <c r="L233" s="6"/>
      <c r="M233" s="6"/>
      <c r="N233" s="6"/>
      <c r="O233" s="6"/>
    </row>
    <row r="234" spans="1:15" s="5" customFormat="1" ht="19.5">
      <c r="A234" s="19"/>
      <c r="B234" s="20" t="s">
        <v>11</v>
      </c>
      <c r="C234" s="21">
        <v>40</v>
      </c>
      <c r="D234" s="22">
        <v>2.2799999999999998</v>
      </c>
      <c r="E234" s="22">
        <v>0.27</v>
      </c>
      <c r="F234" s="22">
        <v>13.86</v>
      </c>
      <c r="G234" s="43">
        <v>50.2</v>
      </c>
      <c r="H234" s="54"/>
      <c r="I234" s="18"/>
      <c r="J234" s="4"/>
      <c r="K234" s="4"/>
      <c r="L234" s="4"/>
      <c r="M234" s="4"/>
      <c r="N234" s="4"/>
      <c r="O234" s="4"/>
    </row>
    <row r="235" spans="1:15" s="5" customFormat="1" ht="18.75" customHeight="1">
      <c r="A235" s="21"/>
      <c r="B235" s="48" t="s">
        <v>18</v>
      </c>
      <c r="C235" s="141">
        <f>SUM(C227:C234)</f>
        <v>760.02</v>
      </c>
      <c r="D235" s="96">
        <f>SUM(D227:D234)</f>
        <v>27.776999999999997</v>
      </c>
      <c r="E235" s="96">
        <f>SUM(E227:E234)</f>
        <v>30.818000000000001</v>
      </c>
      <c r="F235" s="96">
        <f>SUM(F227:F234)</f>
        <v>97.641000000000005</v>
      </c>
      <c r="G235" s="96">
        <f>SUM(G227:G234)</f>
        <v>756.29100000000005</v>
      </c>
      <c r="H235" s="54"/>
      <c r="I235" s="12"/>
    </row>
    <row r="236" spans="1:15" s="6" customFormat="1" ht="19.5" customHeight="1">
      <c r="A236" s="76"/>
      <c r="B236" s="74" t="s">
        <v>44</v>
      </c>
      <c r="C236" s="76">
        <v>200</v>
      </c>
      <c r="D236" s="22">
        <v>0.78</v>
      </c>
      <c r="E236" s="22">
        <v>0.06</v>
      </c>
      <c r="F236" s="22">
        <v>25.11</v>
      </c>
      <c r="G236" s="22">
        <v>105.25</v>
      </c>
      <c r="H236" s="54"/>
      <c r="I236" s="12"/>
      <c r="J236" s="5"/>
      <c r="K236" s="5"/>
      <c r="L236" s="5"/>
      <c r="M236" s="5"/>
      <c r="N236" s="5"/>
      <c r="O236" s="5"/>
    </row>
    <row r="237" spans="1:15" s="7" customFormat="1" ht="19.5">
      <c r="A237" s="21"/>
      <c r="B237" s="20" t="s">
        <v>142</v>
      </c>
      <c r="C237" s="75">
        <v>110</v>
      </c>
      <c r="D237" s="68">
        <v>0.9</v>
      </c>
      <c r="E237" s="68">
        <v>0.2</v>
      </c>
      <c r="F237" s="68">
        <v>8.3000000000000007</v>
      </c>
      <c r="G237" s="43">
        <v>41.8</v>
      </c>
      <c r="H237" s="58"/>
      <c r="I237" s="15"/>
      <c r="J237" s="6"/>
      <c r="K237" s="6"/>
      <c r="L237" s="6"/>
      <c r="M237" s="6"/>
      <c r="N237" s="6"/>
      <c r="O237" s="6"/>
    </row>
    <row r="238" spans="1:15" s="2" customFormat="1" ht="19.5" customHeight="1">
      <c r="A238" s="157" t="s">
        <v>108</v>
      </c>
      <c r="B238" s="157"/>
      <c r="C238" s="126">
        <f>SUM(C236:C237)</f>
        <v>310</v>
      </c>
      <c r="D238" s="23">
        <f>SUM(D236:D237)</f>
        <v>1.6800000000000002</v>
      </c>
      <c r="E238" s="23">
        <f>SUM(E236:E237)</f>
        <v>0.26</v>
      </c>
      <c r="F238" s="23">
        <f>SUM(F236:F237)</f>
        <v>33.409999999999997</v>
      </c>
      <c r="G238" s="23">
        <f>SUM(G236:G237)</f>
        <v>147.05000000000001</v>
      </c>
      <c r="H238" s="81"/>
      <c r="I238" s="27"/>
      <c r="J238" s="7"/>
      <c r="K238" s="7"/>
      <c r="L238" s="7"/>
      <c r="M238" s="7"/>
      <c r="N238" s="7"/>
      <c r="O238" s="7"/>
    </row>
    <row r="239" spans="1:15" s="3" customFormat="1" ht="19.5">
      <c r="A239" s="81"/>
      <c r="B239" s="81"/>
      <c r="C239" s="81"/>
      <c r="D239" s="58"/>
      <c r="E239" s="58"/>
      <c r="F239" s="58"/>
      <c r="G239" s="58"/>
      <c r="H239" s="54"/>
      <c r="I239" s="14"/>
      <c r="J239" s="2"/>
      <c r="K239" s="2"/>
      <c r="L239" s="2"/>
      <c r="M239" s="2"/>
      <c r="N239" s="2"/>
      <c r="O239" s="2"/>
    </row>
    <row r="240" spans="1:15" s="3" customFormat="1" ht="19.5">
      <c r="A240" s="105"/>
      <c r="B240" s="105" t="s">
        <v>121</v>
      </c>
      <c r="C240" s="126">
        <f>SUM(C225+C235+C238)</f>
        <v>1495.02</v>
      </c>
      <c r="D240" s="23">
        <f>SUM(D225+D235+D238)</f>
        <v>43.476999999999997</v>
      </c>
      <c r="E240" s="23">
        <f>SUM(E225+E235+E238)</f>
        <v>43.384</v>
      </c>
      <c r="F240" s="23">
        <f>SUM(F225+F235+F238)</f>
        <v>198.869</v>
      </c>
      <c r="G240" s="23">
        <f>SUM(G225+G235+G238)</f>
        <v>1391.876</v>
      </c>
      <c r="H240" s="54"/>
      <c r="I240" s="17"/>
    </row>
    <row r="241" spans="1:15" s="4" customFormat="1" ht="18.75">
      <c r="A241" s="163" t="s">
        <v>126</v>
      </c>
      <c r="B241" s="163"/>
      <c r="C241" s="163"/>
      <c r="D241" s="163"/>
      <c r="E241" s="163"/>
      <c r="F241" s="163"/>
      <c r="G241" s="163"/>
      <c r="H241" s="54"/>
      <c r="I241" s="17"/>
      <c r="J241" s="3"/>
      <c r="K241" s="3"/>
      <c r="L241" s="3"/>
      <c r="M241" s="3"/>
      <c r="N241" s="3"/>
      <c r="O241" s="3"/>
    </row>
    <row r="242" spans="1:15" s="5" customFormat="1" ht="19.5">
      <c r="A242" s="158" t="s">
        <v>0</v>
      </c>
      <c r="B242" s="158" t="s">
        <v>1</v>
      </c>
      <c r="C242" s="158" t="s">
        <v>2</v>
      </c>
      <c r="D242" s="160" t="s">
        <v>3</v>
      </c>
      <c r="E242" s="160"/>
      <c r="F242" s="160"/>
      <c r="G242" s="158" t="s">
        <v>4</v>
      </c>
      <c r="H242" s="54"/>
      <c r="I242" s="18"/>
      <c r="J242" s="4"/>
      <c r="K242" s="4"/>
      <c r="L242" s="4"/>
      <c r="M242" s="4"/>
      <c r="N242" s="4"/>
      <c r="O242" s="4"/>
    </row>
    <row r="243" spans="1:15" s="6" customFormat="1" ht="18.75">
      <c r="A243" s="159"/>
      <c r="B243" s="159"/>
      <c r="C243" s="159"/>
      <c r="D243" s="16" t="s">
        <v>5</v>
      </c>
      <c r="E243" s="16" t="s">
        <v>6</v>
      </c>
      <c r="F243" s="16" t="s">
        <v>7</v>
      </c>
      <c r="G243" s="159"/>
      <c r="H243" s="54"/>
      <c r="I243" s="12"/>
      <c r="J243" s="5"/>
      <c r="K243" s="5"/>
      <c r="L243" s="5"/>
      <c r="M243" s="5"/>
      <c r="N243" s="5"/>
      <c r="O243" s="5"/>
    </row>
    <row r="244" spans="1:15" s="4" customFormat="1" ht="19.5">
      <c r="A244" s="161" t="s">
        <v>8</v>
      </c>
      <c r="B244" s="161"/>
      <c r="C244" s="161"/>
      <c r="D244" s="161"/>
      <c r="E244" s="161"/>
      <c r="F244" s="161"/>
      <c r="G244" s="161"/>
      <c r="H244" s="54"/>
      <c r="I244" s="15"/>
      <c r="J244" s="6"/>
      <c r="K244" s="6"/>
      <c r="L244" s="6"/>
      <c r="M244" s="6"/>
      <c r="N244" s="6"/>
      <c r="O244" s="6"/>
    </row>
    <row r="245" spans="1:15" s="5" customFormat="1" ht="19.5">
      <c r="A245" s="21">
        <v>243</v>
      </c>
      <c r="B245" s="20" t="s">
        <v>51</v>
      </c>
      <c r="C245" s="21">
        <v>200</v>
      </c>
      <c r="D245" s="22">
        <v>6.569</v>
      </c>
      <c r="E245" s="22">
        <v>5.3040000000000003</v>
      </c>
      <c r="F245" s="22">
        <v>33.899000000000001</v>
      </c>
      <c r="G245" s="22">
        <v>210.23699999999999</v>
      </c>
      <c r="H245" s="54"/>
      <c r="I245" s="18"/>
      <c r="J245" s="4"/>
      <c r="K245" s="4"/>
      <c r="L245" s="4"/>
      <c r="M245" s="4"/>
      <c r="N245" s="4"/>
      <c r="O245" s="4"/>
    </row>
    <row r="246" spans="1:15" s="5" customFormat="1" ht="18.75">
      <c r="A246" s="21"/>
      <c r="B246" s="20" t="s">
        <v>21</v>
      </c>
      <c r="C246" s="21">
        <v>15</v>
      </c>
      <c r="D246" s="22">
        <v>4.16</v>
      </c>
      <c r="E246" s="99">
        <v>4.1760000000000002</v>
      </c>
      <c r="F246" s="19">
        <v>0</v>
      </c>
      <c r="G246" s="22">
        <v>54.223999999999997</v>
      </c>
      <c r="H246" s="56"/>
      <c r="I246" s="12"/>
    </row>
    <row r="247" spans="1:15" s="5" customFormat="1" ht="19.5">
      <c r="A247" s="21">
        <v>173</v>
      </c>
      <c r="B247" s="20" t="s">
        <v>32</v>
      </c>
      <c r="C247" s="21">
        <v>10</v>
      </c>
      <c r="D247" s="22">
        <v>0.08</v>
      </c>
      <c r="E247" s="22">
        <v>7.25</v>
      </c>
      <c r="F247" s="19">
        <v>0.13</v>
      </c>
      <c r="G247" s="22">
        <v>66.09</v>
      </c>
      <c r="H247" s="58"/>
      <c r="I247" s="12"/>
    </row>
    <row r="248" spans="1:15" s="5" customFormat="1" ht="18.75">
      <c r="A248" s="21">
        <v>376</v>
      </c>
      <c r="B248" s="20" t="s">
        <v>20</v>
      </c>
      <c r="C248" s="21">
        <v>200</v>
      </c>
      <c r="D248" s="22">
        <v>0.18</v>
      </c>
      <c r="E248" s="22">
        <v>4.5999999999999999E-2</v>
      </c>
      <c r="F248" s="22">
        <v>12.038</v>
      </c>
      <c r="G248" s="22">
        <v>49.262</v>
      </c>
      <c r="H248" s="29"/>
      <c r="I248" s="12"/>
    </row>
    <row r="249" spans="1:15" s="5" customFormat="1" ht="18.75">
      <c r="A249" s="19"/>
      <c r="B249" s="20" t="s">
        <v>11</v>
      </c>
      <c r="C249" s="21">
        <v>45</v>
      </c>
      <c r="D249" s="22">
        <v>3.04</v>
      </c>
      <c r="E249" s="22">
        <v>0.36</v>
      </c>
      <c r="F249" s="22">
        <v>18.48</v>
      </c>
      <c r="G249" s="22">
        <v>88.4</v>
      </c>
      <c r="H249" s="29"/>
      <c r="I249" s="12"/>
    </row>
    <row r="250" spans="1:15" s="5" customFormat="1" ht="19.5">
      <c r="A250" s="116"/>
      <c r="B250" s="121" t="s">
        <v>12</v>
      </c>
      <c r="C250" s="122">
        <f>SUM(C245:C249)</f>
        <v>470</v>
      </c>
      <c r="D250" s="123">
        <f>SUM(D245:D249)</f>
        <v>14.029</v>
      </c>
      <c r="E250" s="123">
        <f>SUM(E245:E249)</f>
        <v>17.135999999999999</v>
      </c>
      <c r="F250" s="115">
        <f>SUM(F245:F249)</f>
        <v>64.547000000000011</v>
      </c>
      <c r="G250" s="115">
        <f>SUM(G245:G249)</f>
        <v>468.21300000000008</v>
      </c>
      <c r="H250" s="82"/>
      <c r="I250" s="12"/>
    </row>
    <row r="251" spans="1:15" s="5" customFormat="1" ht="19.5">
      <c r="A251" s="161" t="s">
        <v>13</v>
      </c>
      <c r="B251" s="161"/>
      <c r="C251" s="161"/>
      <c r="D251" s="161"/>
      <c r="E251" s="161"/>
      <c r="F251" s="161"/>
      <c r="G251" s="161"/>
      <c r="H251" s="177"/>
      <c r="I251" s="12"/>
    </row>
    <row r="252" spans="1:15" s="5" customFormat="1" ht="18.75">
      <c r="A252" s="21">
        <v>67</v>
      </c>
      <c r="B252" s="20" t="s">
        <v>127</v>
      </c>
      <c r="C252" s="21">
        <v>60</v>
      </c>
      <c r="D252" s="22">
        <v>1.054</v>
      </c>
      <c r="E252" s="22">
        <v>6.8000000000000005E-2</v>
      </c>
      <c r="F252" s="22">
        <v>2.21</v>
      </c>
      <c r="G252" s="22">
        <v>13.6</v>
      </c>
      <c r="H252" s="177"/>
      <c r="I252" s="12"/>
    </row>
    <row r="253" spans="1:15" s="5" customFormat="1" ht="19.5">
      <c r="A253" s="21">
        <v>88</v>
      </c>
      <c r="B253" s="20" t="s">
        <v>64</v>
      </c>
      <c r="C253" s="21">
        <v>200</v>
      </c>
      <c r="D253" s="22">
        <v>1.784</v>
      </c>
      <c r="E253" s="22">
        <v>4.6660000000000004</v>
      </c>
      <c r="F253" s="22">
        <v>9.9280000000000008</v>
      </c>
      <c r="G253" s="22">
        <v>131.01</v>
      </c>
      <c r="H253" s="81"/>
      <c r="I253" s="12"/>
    </row>
    <row r="254" spans="1:15" s="4" customFormat="1" ht="18.75">
      <c r="A254" s="21">
        <v>268</v>
      </c>
      <c r="B254" s="20" t="s">
        <v>122</v>
      </c>
      <c r="C254" s="21">
        <v>200</v>
      </c>
      <c r="D254" s="22">
        <v>16.962</v>
      </c>
      <c r="E254" s="22">
        <v>18.873999999999999</v>
      </c>
      <c r="F254" s="22">
        <v>15.598000000000001</v>
      </c>
      <c r="G254" s="22">
        <v>299.02</v>
      </c>
      <c r="H254" s="54"/>
      <c r="I254" s="12"/>
      <c r="J254" s="5"/>
      <c r="K254" s="5"/>
      <c r="L254" s="5"/>
      <c r="M254" s="5"/>
      <c r="N254" s="5"/>
      <c r="O254" s="5"/>
    </row>
    <row r="255" spans="1:15" s="5" customFormat="1" ht="18.75" customHeight="1">
      <c r="A255" s="21">
        <v>342</v>
      </c>
      <c r="B255" s="20" t="s">
        <v>23</v>
      </c>
      <c r="C255" s="21">
        <v>180</v>
      </c>
      <c r="D255" s="22">
        <v>0.59</v>
      </c>
      <c r="E255" s="22">
        <v>0.08</v>
      </c>
      <c r="F255" s="22">
        <v>28.81</v>
      </c>
      <c r="G255" s="22">
        <v>119.52</v>
      </c>
      <c r="H255" s="54"/>
      <c r="I255" s="18"/>
      <c r="J255" s="4"/>
      <c r="K255" s="4"/>
      <c r="L255" s="4"/>
      <c r="M255" s="4"/>
      <c r="N255" s="4"/>
      <c r="O255" s="4"/>
    </row>
    <row r="256" spans="1:15" s="5" customFormat="1" ht="18.75" customHeight="1">
      <c r="A256" s="19"/>
      <c r="B256" s="20" t="s">
        <v>15</v>
      </c>
      <c r="C256" s="21">
        <v>40</v>
      </c>
      <c r="D256" s="22">
        <v>2.2200000000000002</v>
      </c>
      <c r="E256" s="22">
        <v>0.39</v>
      </c>
      <c r="F256" s="22">
        <v>12.96</v>
      </c>
      <c r="G256" s="22">
        <v>63.3</v>
      </c>
      <c r="H256" s="54"/>
      <c r="I256" s="12"/>
    </row>
    <row r="257" spans="1:21" s="6" customFormat="1" ht="18.75">
      <c r="A257" s="19"/>
      <c r="B257" s="20" t="s">
        <v>11</v>
      </c>
      <c r="C257" s="21">
        <v>40</v>
      </c>
      <c r="D257" s="22">
        <v>2.2799999999999998</v>
      </c>
      <c r="E257" s="22">
        <v>0.27</v>
      </c>
      <c r="F257" s="22">
        <v>13.86</v>
      </c>
      <c r="G257" s="43">
        <v>50.2</v>
      </c>
      <c r="H257" s="54"/>
      <c r="I257" s="12"/>
      <c r="J257" s="5"/>
      <c r="K257" s="5"/>
      <c r="L257" s="5"/>
      <c r="M257" s="5"/>
      <c r="N257" s="5"/>
      <c r="O257" s="5"/>
    </row>
    <row r="258" spans="1:21" s="7" customFormat="1" ht="19.5" customHeight="1">
      <c r="A258" s="146"/>
      <c r="B258" s="147" t="s">
        <v>16</v>
      </c>
      <c r="C258" s="146" t="s">
        <v>17</v>
      </c>
      <c r="D258" s="146"/>
      <c r="E258" s="146"/>
      <c r="F258" s="146"/>
      <c r="G258" s="146"/>
      <c r="H258" s="54"/>
      <c r="I258" s="15"/>
      <c r="J258" s="6"/>
      <c r="K258" s="6"/>
      <c r="L258" s="6"/>
      <c r="M258" s="6"/>
      <c r="N258" s="6"/>
      <c r="O258" s="6"/>
    </row>
    <row r="259" spans="1:21" ht="19.5">
      <c r="A259" s="19"/>
      <c r="B259" s="133" t="s">
        <v>18</v>
      </c>
      <c r="C259" s="114">
        <f>SUM(C252:C258)</f>
        <v>720</v>
      </c>
      <c r="D259" s="115">
        <f>SUM(D252:D258)</f>
        <v>24.89</v>
      </c>
      <c r="E259" s="115">
        <f>SUM(E252:E258)</f>
        <v>24.347999999999995</v>
      </c>
      <c r="F259" s="115">
        <f>SUM(F252:F258)</f>
        <v>83.366</v>
      </c>
      <c r="G259" s="115">
        <f>SUM(G252:G258)</f>
        <v>676.65</v>
      </c>
      <c r="H259" s="58"/>
      <c r="I259" s="27"/>
      <c r="J259" s="7"/>
      <c r="K259" s="7"/>
      <c r="L259" s="7"/>
      <c r="M259" s="7"/>
      <c r="N259" s="7"/>
      <c r="O259" s="7"/>
    </row>
    <row r="260" spans="1:21" ht="18.75">
      <c r="A260" s="56"/>
      <c r="B260" s="55"/>
      <c r="C260" s="56"/>
      <c r="D260" s="56"/>
      <c r="E260" s="56"/>
      <c r="F260" s="56"/>
      <c r="G260" s="56"/>
      <c r="H260" s="54"/>
      <c r="I260" s="13"/>
    </row>
    <row r="261" spans="1:21" ht="19.5">
      <c r="A261" s="94"/>
      <c r="B261" s="78" t="s">
        <v>41</v>
      </c>
      <c r="C261" s="77">
        <v>220</v>
      </c>
      <c r="D261" s="43">
        <v>0.6</v>
      </c>
      <c r="E261" s="43">
        <v>0.6</v>
      </c>
      <c r="F261" s="43">
        <v>14.7</v>
      </c>
      <c r="G261" s="43">
        <v>140.1</v>
      </c>
      <c r="H261" s="54"/>
      <c r="I261" s="13"/>
    </row>
    <row r="262" spans="1:21" ht="19.5">
      <c r="A262" s="60"/>
      <c r="B262" s="67" t="s">
        <v>26</v>
      </c>
      <c r="C262" s="66">
        <v>40</v>
      </c>
      <c r="D262" s="22">
        <v>2.5000000000000001E-2</v>
      </c>
      <c r="E262" s="19">
        <v>0</v>
      </c>
      <c r="F262" s="22">
        <v>19.850000000000001</v>
      </c>
      <c r="G262" s="68">
        <v>144.25</v>
      </c>
      <c r="H262" s="54"/>
      <c r="I262" s="13"/>
    </row>
    <row r="263" spans="1:21" ht="18.75">
      <c r="A263" s="21">
        <v>377</v>
      </c>
      <c r="B263" s="67" t="s">
        <v>19</v>
      </c>
      <c r="C263" s="66">
        <v>200</v>
      </c>
      <c r="D263" s="22">
        <v>0.22500000000000001</v>
      </c>
      <c r="E263" s="22">
        <v>5.0999999999999997E-2</v>
      </c>
      <c r="F263" s="22">
        <v>12.188000000000001</v>
      </c>
      <c r="G263" s="68">
        <v>50.962000000000003</v>
      </c>
      <c r="H263" s="54"/>
      <c r="I263" s="13"/>
    </row>
    <row r="264" spans="1:21" ht="19.5">
      <c r="A264" s="60"/>
      <c r="B264" s="83" t="s">
        <v>108</v>
      </c>
      <c r="C264" s="95">
        <f>SUM(C261:C263)</f>
        <v>460</v>
      </c>
      <c r="D264" s="61">
        <f>SUM(D261:D263)</f>
        <v>0.85</v>
      </c>
      <c r="E264" s="61">
        <f>SUM(E261:E263)</f>
        <v>0.65100000000000002</v>
      </c>
      <c r="F264" s="61">
        <f>SUM(F261:F263)</f>
        <v>46.738</v>
      </c>
      <c r="G264" s="61">
        <f>SUM(G261:G263)</f>
        <v>335.31200000000001</v>
      </c>
      <c r="H264" s="54"/>
      <c r="I264" s="13"/>
    </row>
    <row r="265" spans="1:21" ht="19.5">
      <c r="A265" s="161"/>
      <c r="B265" s="161"/>
      <c r="C265" s="161"/>
      <c r="D265" s="161"/>
      <c r="E265" s="161"/>
      <c r="F265" s="161"/>
      <c r="G265" s="161"/>
      <c r="H265" s="54"/>
      <c r="I265" s="13"/>
    </row>
    <row r="266" spans="1:21" s="8" customFormat="1" ht="27" customHeight="1">
      <c r="A266" s="105"/>
      <c r="B266" s="105" t="s">
        <v>124</v>
      </c>
      <c r="C266" s="126">
        <f>SUM(C250+C259+C264)</f>
        <v>1650</v>
      </c>
      <c r="D266" s="23">
        <f>SUM(D250+D259+D264)</f>
        <v>39.768999999999998</v>
      </c>
      <c r="E266" s="23">
        <f>SUM(E250+E259+E264)</f>
        <v>42.134999999999998</v>
      </c>
      <c r="F266" s="23">
        <f>SUM(F250+F259+F264)</f>
        <v>194.65100000000001</v>
      </c>
      <c r="G266" s="23">
        <f>SUM(G250+G259+G264)</f>
        <v>1480.1750000000002</v>
      </c>
      <c r="H266" s="54"/>
      <c r="I266" s="13"/>
      <c r="J266"/>
      <c r="K266"/>
      <c r="L266"/>
      <c r="M266"/>
      <c r="N266"/>
      <c r="O266"/>
      <c r="P266" s="10"/>
      <c r="Q266" s="10"/>
      <c r="R266" s="10"/>
      <c r="S266" s="10"/>
      <c r="T266" s="10"/>
      <c r="U266" s="10"/>
    </row>
    <row r="267" spans="1:21" s="8" customFormat="1" ht="18" customHeight="1">
      <c r="A267" s="169" t="s">
        <v>164</v>
      </c>
      <c r="B267" s="167"/>
      <c r="C267" s="167"/>
      <c r="D267" s="167"/>
      <c r="E267" s="167"/>
      <c r="F267" s="167"/>
      <c r="G267" s="168"/>
      <c r="H267" s="56"/>
      <c r="I267" s="10"/>
      <c r="J267" s="10"/>
      <c r="K267" s="10"/>
      <c r="L267" s="10"/>
      <c r="M267" s="10"/>
      <c r="N267" s="10"/>
      <c r="O267" s="10"/>
    </row>
    <row r="268" spans="1:21" s="8" customFormat="1" ht="21" customHeight="1">
      <c r="A268" s="158" t="s">
        <v>0</v>
      </c>
      <c r="B268" s="158" t="s">
        <v>1</v>
      </c>
      <c r="C268" s="158" t="s">
        <v>2</v>
      </c>
      <c r="D268" s="170" t="s">
        <v>3</v>
      </c>
      <c r="E268" s="171"/>
      <c r="F268" s="172"/>
      <c r="G268" s="158" t="s">
        <v>4</v>
      </c>
      <c r="H268" s="58"/>
      <c r="I268" s="10"/>
      <c r="J268" s="10"/>
      <c r="K268" s="10"/>
      <c r="L268" s="10"/>
    </row>
    <row r="269" spans="1:21" s="8" customFormat="1" ht="27" customHeight="1">
      <c r="A269" s="159"/>
      <c r="B269" s="159"/>
      <c r="C269" s="159"/>
      <c r="D269" s="16" t="s">
        <v>5</v>
      </c>
      <c r="E269" s="16" t="s">
        <v>6</v>
      </c>
      <c r="F269" s="16" t="s">
        <v>7</v>
      </c>
      <c r="G269" s="159"/>
      <c r="H269" s="29"/>
      <c r="I269" s="11"/>
    </row>
    <row r="270" spans="1:21" s="8" customFormat="1" ht="24.75" customHeight="1">
      <c r="A270" s="155" t="s">
        <v>8</v>
      </c>
      <c r="B270" s="156"/>
      <c r="C270" s="156"/>
      <c r="D270" s="156"/>
      <c r="E270" s="156"/>
      <c r="F270" s="156"/>
      <c r="G270" s="156"/>
      <c r="H270" s="17"/>
      <c r="I270" s="9"/>
    </row>
    <row r="271" spans="1:21" s="8" customFormat="1" ht="19.5">
      <c r="A271" s="41">
        <v>204</v>
      </c>
      <c r="B271" s="24" t="s">
        <v>25</v>
      </c>
      <c r="C271" s="25">
        <v>180</v>
      </c>
      <c r="D271" s="26">
        <v>11.172000000000001</v>
      </c>
      <c r="E271" s="26">
        <v>8.8219999999999992</v>
      </c>
      <c r="F271" s="26">
        <v>38.122</v>
      </c>
      <c r="G271" s="26">
        <v>338.745</v>
      </c>
      <c r="H271" s="18"/>
      <c r="I271" s="12"/>
      <c r="J271" s="31"/>
      <c r="K271" s="100"/>
      <c r="L271" s="100"/>
      <c r="M271" s="100"/>
      <c r="N271" s="100"/>
    </row>
    <row r="272" spans="1:21" s="8" customFormat="1" ht="18.75">
      <c r="A272" s="21">
        <v>384</v>
      </c>
      <c r="B272" s="20" t="s">
        <v>27</v>
      </c>
      <c r="C272" s="21">
        <v>200</v>
      </c>
      <c r="D272" s="22">
        <v>2.6240000000000001</v>
      </c>
      <c r="E272" s="22">
        <v>2.4</v>
      </c>
      <c r="F272" s="22">
        <v>17.472000000000001</v>
      </c>
      <c r="G272" s="26">
        <v>101.98399999999999</v>
      </c>
      <c r="H272" s="64"/>
      <c r="I272" s="12"/>
      <c r="J272" s="31"/>
      <c r="K272" s="100"/>
      <c r="L272" s="100"/>
      <c r="M272" s="100"/>
      <c r="N272" s="100"/>
    </row>
    <row r="273" spans="1:16" s="8" customFormat="1" ht="15.75" customHeight="1">
      <c r="A273" s="21"/>
      <c r="B273" s="20" t="s">
        <v>33</v>
      </c>
      <c r="C273" s="21">
        <v>60</v>
      </c>
      <c r="D273" s="22">
        <v>0.69599999999999995</v>
      </c>
      <c r="E273" s="22">
        <v>8.6999999999999994E-2</v>
      </c>
      <c r="F273" s="22">
        <v>1.4790000000000001</v>
      </c>
      <c r="G273" s="26">
        <v>15.2</v>
      </c>
      <c r="H273" s="64"/>
      <c r="I273" s="12"/>
      <c r="J273" s="31"/>
      <c r="K273" s="100"/>
      <c r="L273" s="100"/>
      <c r="M273" s="100"/>
      <c r="N273" s="100"/>
    </row>
    <row r="274" spans="1:16" s="8" customFormat="1" ht="18.75">
      <c r="A274" s="19"/>
      <c r="B274" s="20" t="s">
        <v>11</v>
      </c>
      <c r="C274" s="21">
        <v>45</v>
      </c>
      <c r="D274" s="22">
        <v>3.04</v>
      </c>
      <c r="E274" s="22">
        <v>0.36</v>
      </c>
      <c r="F274" s="22">
        <v>18.48</v>
      </c>
      <c r="G274" s="22">
        <v>88.4</v>
      </c>
      <c r="H274" s="17"/>
      <c r="I274" s="12"/>
      <c r="J274" s="31"/>
      <c r="K274" s="100"/>
      <c r="L274" s="100"/>
      <c r="M274" s="100"/>
      <c r="N274" s="100"/>
    </row>
    <row r="275" spans="1:16" s="8" customFormat="1" ht="19.5">
      <c r="A275" s="19"/>
      <c r="B275" s="133" t="s">
        <v>12</v>
      </c>
      <c r="C275" s="114">
        <f>SUM(C271:C274)</f>
        <v>485</v>
      </c>
      <c r="D275" s="115">
        <f>SUM(D271:D274)</f>
        <v>17.532</v>
      </c>
      <c r="E275" s="115">
        <f>SUM(E271:E274)</f>
        <v>11.668999999999999</v>
      </c>
      <c r="F275" s="115">
        <f>SUM(F271:F274)</f>
        <v>75.552999999999997</v>
      </c>
      <c r="G275" s="115">
        <f>SUM(G271:G274)</f>
        <v>544.32899999999995</v>
      </c>
      <c r="H275" s="18"/>
      <c r="I275" s="12"/>
      <c r="J275" s="31"/>
      <c r="K275" s="100"/>
      <c r="L275" s="100"/>
      <c r="M275" s="100"/>
      <c r="N275" s="100"/>
      <c r="P275" s="9"/>
    </row>
    <row r="276" spans="1:16" s="8" customFormat="1" ht="18.75">
      <c r="A276" s="44"/>
      <c r="B276" s="79"/>
      <c r="C276" s="131"/>
      <c r="D276" s="132"/>
      <c r="E276" s="132"/>
      <c r="F276" s="132"/>
      <c r="G276" s="132"/>
      <c r="H276" s="9"/>
      <c r="I276" s="12"/>
      <c r="J276" s="31"/>
      <c r="K276" s="101"/>
      <c r="L276" s="101"/>
      <c r="M276" s="101"/>
      <c r="N276" s="101"/>
      <c r="O276" s="12"/>
      <c r="P276" s="9"/>
    </row>
    <row r="277" spans="1:16" s="8" customFormat="1" ht="19.5">
      <c r="A277" s="155" t="s">
        <v>13</v>
      </c>
      <c r="B277" s="156"/>
      <c r="C277" s="156"/>
      <c r="D277" s="156"/>
      <c r="E277" s="156"/>
      <c r="F277" s="156"/>
      <c r="G277" s="156"/>
      <c r="H277" s="9"/>
      <c r="I277" s="15"/>
      <c r="J277" s="31"/>
      <c r="K277" s="101"/>
      <c r="L277" s="101"/>
      <c r="M277" s="101"/>
      <c r="N277" s="101"/>
      <c r="O277" s="15"/>
      <c r="P277" s="9"/>
    </row>
    <row r="278" spans="1:16" s="8" customFormat="1" ht="19.5">
      <c r="A278" s="21">
        <v>102</v>
      </c>
      <c r="B278" s="20" t="s">
        <v>123</v>
      </c>
      <c r="C278" s="21">
        <v>200</v>
      </c>
      <c r="D278" s="22">
        <v>5.05</v>
      </c>
      <c r="E278" s="22">
        <v>5.4409999999999998</v>
      </c>
      <c r="F278" s="22">
        <v>15.384</v>
      </c>
      <c r="G278" s="22">
        <v>171.31</v>
      </c>
      <c r="H278" s="9"/>
      <c r="I278" s="27"/>
      <c r="J278" s="31"/>
      <c r="K278" s="101"/>
      <c r="L278" s="101"/>
      <c r="M278" s="101"/>
      <c r="N278" s="101"/>
      <c r="O278" s="18"/>
      <c r="P278" s="9"/>
    </row>
    <row r="279" spans="1:16" s="8" customFormat="1" ht="18.75">
      <c r="A279" s="21" t="s">
        <v>35</v>
      </c>
      <c r="B279" s="20" t="s">
        <v>36</v>
      </c>
      <c r="C279" s="21">
        <v>90</v>
      </c>
      <c r="D279" s="22">
        <v>15.737</v>
      </c>
      <c r="E279" s="22">
        <v>28.129000000000001</v>
      </c>
      <c r="F279" s="22">
        <v>14.07</v>
      </c>
      <c r="G279" s="22">
        <v>371.46</v>
      </c>
      <c r="H279" s="9"/>
      <c r="I279" s="14"/>
      <c r="J279" s="31"/>
      <c r="K279" s="101"/>
      <c r="L279" s="101"/>
      <c r="M279" s="101"/>
      <c r="N279" s="101"/>
      <c r="O279" s="12"/>
      <c r="P279" s="9"/>
    </row>
    <row r="280" spans="1:16" s="8" customFormat="1" ht="18.75">
      <c r="A280" s="21" t="s">
        <v>37</v>
      </c>
      <c r="B280" s="20" t="s">
        <v>38</v>
      </c>
      <c r="C280" s="21">
        <v>150</v>
      </c>
      <c r="D280" s="22">
        <v>3.6</v>
      </c>
      <c r="E280" s="22">
        <v>5.94</v>
      </c>
      <c r="F280" s="22">
        <v>16.559999999999999</v>
      </c>
      <c r="G280" s="22">
        <v>106.67</v>
      </c>
      <c r="H280" s="9"/>
      <c r="I280" s="17"/>
      <c r="J280" s="31"/>
      <c r="K280" s="101"/>
      <c r="L280" s="101"/>
      <c r="M280" s="101"/>
      <c r="N280" s="101"/>
      <c r="O280" s="12"/>
      <c r="P280" s="9"/>
    </row>
    <row r="281" spans="1:16" s="8" customFormat="1" ht="19.5">
      <c r="A281" s="21" t="s">
        <v>39</v>
      </c>
      <c r="B281" s="20" t="s">
        <v>40</v>
      </c>
      <c r="C281" s="21">
        <v>180</v>
      </c>
      <c r="D281" s="22">
        <v>0.2</v>
      </c>
      <c r="E281" s="22">
        <v>0</v>
      </c>
      <c r="F281" s="22">
        <v>32.6</v>
      </c>
      <c r="G281" s="22">
        <v>97.9</v>
      </c>
      <c r="H281" s="9"/>
      <c r="I281" s="17"/>
      <c r="J281" s="102"/>
      <c r="K281" s="101"/>
      <c r="L281" s="101"/>
      <c r="M281" s="101"/>
      <c r="N281" s="101"/>
      <c r="O281" s="12"/>
    </row>
    <row r="282" spans="1:16" s="8" customFormat="1" ht="18.75">
      <c r="A282" s="19"/>
      <c r="B282" s="20" t="s">
        <v>15</v>
      </c>
      <c r="C282" s="21">
        <v>40</v>
      </c>
      <c r="D282" s="22">
        <v>2.2200000000000002</v>
      </c>
      <c r="E282" s="22">
        <v>0.39</v>
      </c>
      <c r="F282" s="22">
        <v>12.96</v>
      </c>
      <c r="G282" s="22">
        <v>63.3</v>
      </c>
      <c r="H282" s="9"/>
      <c r="I282" s="12"/>
      <c r="J282" s="9"/>
    </row>
    <row r="283" spans="1:16" s="8" customFormat="1" ht="18.75">
      <c r="A283" s="19"/>
      <c r="B283" s="20" t="s">
        <v>11</v>
      </c>
      <c r="C283" s="21">
        <v>40</v>
      </c>
      <c r="D283" s="22">
        <v>2.2799999999999998</v>
      </c>
      <c r="E283" s="22">
        <v>0.27</v>
      </c>
      <c r="F283" s="22">
        <v>13.86</v>
      </c>
      <c r="G283" s="43">
        <v>50.2</v>
      </c>
      <c r="H283" s="9"/>
      <c r="I283" s="12"/>
      <c r="J283" s="11"/>
    </row>
    <row r="284" spans="1:16" s="8" customFormat="1" ht="18.75">
      <c r="A284" s="19"/>
      <c r="B284" s="20" t="s">
        <v>16</v>
      </c>
      <c r="C284" s="19">
        <v>2E-3</v>
      </c>
      <c r="D284" s="19"/>
      <c r="E284" s="19"/>
      <c r="F284" s="19"/>
      <c r="G284" s="22">
        <f>D284+E284+F284</f>
        <v>0</v>
      </c>
      <c r="H284" s="13"/>
      <c r="I284" s="12"/>
      <c r="J284" s="9"/>
    </row>
    <row r="285" spans="1:16" s="8" customFormat="1" ht="19.5">
      <c r="A285" s="116"/>
      <c r="B285" s="121" t="s">
        <v>18</v>
      </c>
      <c r="C285" s="122">
        <f>SUM(C278:C284)</f>
        <v>700.00199999999995</v>
      </c>
      <c r="D285" s="123">
        <f>SUM(D278:D283)</f>
        <v>29.087</v>
      </c>
      <c r="E285" s="123">
        <f>SUM(E278:E283)</f>
        <v>40.17</v>
      </c>
      <c r="F285" s="123">
        <f>SUM(F278:F283)</f>
        <v>105.43400000000001</v>
      </c>
      <c r="G285" s="123">
        <f>SUM(G278:G283)</f>
        <v>860.83999999999992</v>
      </c>
      <c r="H285" s="13"/>
      <c r="I285" s="12"/>
      <c r="J285" s="9"/>
    </row>
    <row r="286" spans="1:16" s="8" customFormat="1" ht="19.5">
      <c r="A286" s="116"/>
      <c r="B286" s="117"/>
      <c r="C286" s="116"/>
      <c r="D286" s="116"/>
      <c r="E286" s="116"/>
      <c r="F286" s="116"/>
      <c r="G286" s="119"/>
      <c r="H286"/>
      <c r="I286" s="15"/>
      <c r="J286" s="9"/>
    </row>
    <row r="287" spans="1:16" ht="18.75">
      <c r="A287" s="66"/>
      <c r="B287" s="67" t="s">
        <v>41</v>
      </c>
      <c r="C287" s="66">
        <v>150</v>
      </c>
      <c r="D287" s="68">
        <v>0.6</v>
      </c>
      <c r="E287" s="68">
        <v>0.6</v>
      </c>
      <c r="F287" s="68">
        <v>14.7</v>
      </c>
      <c r="G287" s="68">
        <v>70.5</v>
      </c>
      <c r="I287" s="27"/>
      <c r="J287" s="9"/>
      <c r="K287" s="8"/>
      <c r="L287" s="8"/>
      <c r="M287" s="8"/>
      <c r="N287" s="8"/>
      <c r="O287" s="8"/>
    </row>
    <row r="288" spans="1:16" ht="18.75">
      <c r="A288" s="66"/>
      <c r="B288" s="67" t="s">
        <v>26</v>
      </c>
      <c r="C288" s="66">
        <v>40</v>
      </c>
      <c r="D288" s="68">
        <v>3.69</v>
      </c>
      <c r="E288" s="68">
        <v>3.0150000000000001</v>
      </c>
      <c r="F288" s="68">
        <v>32.354999999999997</v>
      </c>
      <c r="G288" s="68">
        <v>164.25</v>
      </c>
      <c r="I288" s="14"/>
      <c r="J288" s="13"/>
    </row>
    <row r="289" spans="1:16" ht="18.75">
      <c r="A289" s="66"/>
      <c r="B289" s="67" t="s">
        <v>125</v>
      </c>
      <c r="C289" s="66">
        <v>40</v>
      </c>
      <c r="D289" s="68">
        <v>3.69</v>
      </c>
      <c r="E289" s="68">
        <v>3.0150000000000001</v>
      </c>
      <c r="F289" s="68">
        <v>32.354999999999997</v>
      </c>
      <c r="G289" s="68">
        <v>64.5</v>
      </c>
      <c r="I289" s="17"/>
      <c r="J289" s="13"/>
    </row>
    <row r="290" spans="1:16" ht="19.5">
      <c r="A290" s="60"/>
      <c r="B290" s="60" t="s">
        <v>108</v>
      </c>
      <c r="C290" s="60">
        <f>SUM(C287:C289)</f>
        <v>230</v>
      </c>
      <c r="D290" s="97">
        <f>SUM(D287:D289)</f>
        <v>7.98</v>
      </c>
      <c r="E290" s="97">
        <f>SUM(E287:E289)</f>
        <v>6.6300000000000008</v>
      </c>
      <c r="F290" s="97">
        <f>SUM(F287:F289)</f>
        <v>79.41</v>
      </c>
      <c r="G290" s="97">
        <f>SUM(G287:G289)</f>
        <v>299.25</v>
      </c>
      <c r="I290" s="17"/>
      <c r="J290" s="13"/>
      <c r="P290" s="13"/>
    </row>
    <row r="291" spans="1:16" ht="19.5">
      <c r="A291" s="155"/>
      <c r="B291" s="156"/>
      <c r="C291" s="156"/>
      <c r="D291" s="156"/>
      <c r="E291" s="156"/>
      <c r="F291" s="156"/>
      <c r="G291" s="156"/>
      <c r="I291" s="4"/>
      <c r="J291" s="5"/>
      <c r="K291" s="32"/>
      <c r="L291" s="32"/>
      <c r="M291" s="32"/>
      <c r="N291" s="32"/>
      <c r="O291" s="18"/>
    </row>
    <row r="292" spans="1:16" ht="19.5">
      <c r="A292" s="21"/>
      <c r="B292" s="127" t="s">
        <v>169</v>
      </c>
      <c r="C292" s="137">
        <f>SUM(C275+C285+C290)</f>
        <v>1415.002</v>
      </c>
      <c r="D292" s="138">
        <f>SUM(D275+D285+D290)</f>
        <v>54.599000000000004</v>
      </c>
      <c r="E292" s="138">
        <f>SUM(E275+E285+E290)</f>
        <v>58.469000000000001</v>
      </c>
      <c r="F292" s="138">
        <f>SUM(F275+F285+F290)</f>
        <v>260.39700000000005</v>
      </c>
      <c r="G292" s="138">
        <f>SUM(G275+G285+G290)</f>
        <v>1704.4189999999999</v>
      </c>
      <c r="I292" s="5"/>
      <c r="J292" s="5"/>
      <c r="K292" s="5"/>
      <c r="L292" s="5"/>
      <c r="M292" s="5"/>
      <c r="N292" s="5"/>
      <c r="O292" s="5"/>
    </row>
    <row r="293" spans="1:16" ht="18.75">
      <c r="A293" s="53"/>
      <c r="B293" s="55"/>
      <c r="C293" s="53"/>
      <c r="D293" s="54"/>
      <c r="E293" s="54"/>
      <c r="F293" s="54"/>
      <c r="G293" s="54"/>
      <c r="I293" s="5"/>
      <c r="J293" s="5"/>
      <c r="K293" s="5"/>
      <c r="L293" s="5"/>
      <c r="M293" s="5"/>
      <c r="N293" s="5"/>
      <c r="O293" s="5"/>
    </row>
    <row r="294" spans="1:16" ht="19.5">
      <c r="A294" s="173" t="s">
        <v>70</v>
      </c>
      <c r="B294" s="174"/>
      <c r="C294" s="174"/>
      <c r="D294" s="174"/>
      <c r="E294" s="174"/>
      <c r="F294" s="174"/>
      <c r="G294" s="175"/>
      <c r="I294" s="5"/>
      <c r="J294" s="5"/>
      <c r="K294" s="5"/>
      <c r="L294" s="5"/>
      <c r="M294" s="5"/>
      <c r="N294" s="5"/>
      <c r="O294" s="5"/>
    </row>
    <row r="295" spans="1:16" ht="18.75">
      <c r="A295" s="158" t="s">
        <v>0</v>
      </c>
      <c r="B295" s="158" t="s">
        <v>1</v>
      </c>
      <c r="C295" s="158" t="s">
        <v>2</v>
      </c>
      <c r="D295" s="170" t="s">
        <v>3</v>
      </c>
      <c r="E295" s="171"/>
      <c r="F295" s="172"/>
      <c r="G295" s="158" t="s">
        <v>4</v>
      </c>
      <c r="I295" s="5"/>
      <c r="J295" s="5"/>
      <c r="K295" s="5"/>
      <c r="L295" s="5"/>
      <c r="M295" s="5"/>
      <c r="N295" s="5"/>
      <c r="O295" s="5"/>
    </row>
    <row r="296" spans="1:16" ht="18.75">
      <c r="A296" s="159"/>
      <c r="B296" s="159"/>
      <c r="C296" s="159"/>
      <c r="D296" s="16" t="s">
        <v>5</v>
      </c>
      <c r="E296" s="16" t="s">
        <v>6</v>
      </c>
      <c r="F296" s="16" t="s">
        <v>7</v>
      </c>
      <c r="G296" s="159"/>
      <c r="I296" s="5"/>
      <c r="J296" s="5"/>
      <c r="K296" s="5"/>
      <c r="L296" s="5"/>
      <c r="M296" s="5"/>
      <c r="N296" s="5"/>
      <c r="O296" s="5"/>
    </row>
    <row r="297" spans="1:16" ht="19.5">
      <c r="A297" s="155" t="s">
        <v>8</v>
      </c>
      <c r="B297" s="156"/>
      <c r="C297" s="156"/>
      <c r="D297" s="156"/>
      <c r="E297" s="156"/>
      <c r="F297" s="156"/>
      <c r="G297" s="156"/>
      <c r="I297" s="5"/>
      <c r="J297" s="6"/>
      <c r="K297" s="6"/>
      <c r="L297" s="6"/>
      <c r="M297" s="6"/>
      <c r="N297" s="6"/>
      <c r="O297" s="6"/>
    </row>
    <row r="298" spans="1:16" ht="18.75">
      <c r="A298" s="41">
        <v>15</v>
      </c>
      <c r="B298" s="24" t="s">
        <v>42</v>
      </c>
      <c r="C298" s="25">
        <v>60</v>
      </c>
      <c r="D298" s="26">
        <v>1.054</v>
      </c>
      <c r="E298" s="26">
        <v>6.8000000000000005E-2</v>
      </c>
      <c r="F298" s="26">
        <v>2.21</v>
      </c>
      <c r="G298" s="26">
        <v>13.6</v>
      </c>
      <c r="I298" s="5"/>
      <c r="J298" s="4"/>
      <c r="K298" s="4"/>
      <c r="L298" s="4"/>
      <c r="M298" s="4"/>
      <c r="N298" s="4"/>
      <c r="O298" s="4"/>
    </row>
    <row r="299" spans="1:16" ht="18.75">
      <c r="A299" s="21">
        <v>377</v>
      </c>
      <c r="B299" s="20" t="s">
        <v>10</v>
      </c>
      <c r="C299" s="21">
        <v>200</v>
      </c>
      <c r="D299" s="22">
        <v>0.22500000000000001</v>
      </c>
      <c r="E299" s="22">
        <v>5.0999999999999997E-2</v>
      </c>
      <c r="F299" s="22">
        <v>12.188000000000001</v>
      </c>
      <c r="G299" s="26">
        <v>63.085000000000001</v>
      </c>
      <c r="I299" s="6"/>
      <c r="J299" s="5"/>
      <c r="K299" s="5"/>
      <c r="L299" s="5"/>
      <c r="M299" s="5"/>
      <c r="N299" s="5"/>
      <c r="O299" s="5"/>
    </row>
    <row r="300" spans="1:16" ht="18.75">
      <c r="A300" s="21"/>
      <c r="B300" s="20" t="s">
        <v>163</v>
      </c>
      <c r="C300" s="21">
        <v>200</v>
      </c>
      <c r="D300" s="22">
        <v>6</v>
      </c>
      <c r="E300" s="22">
        <v>5.8</v>
      </c>
      <c r="F300" s="22">
        <v>24.2</v>
      </c>
      <c r="G300" s="26">
        <v>156</v>
      </c>
      <c r="I300" s="4"/>
      <c r="J300" s="5"/>
      <c r="K300" s="5"/>
      <c r="L300" s="5"/>
      <c r="M300" s="5"/>
      <c r="N300" s="5"/>
      <c r="O300" s="5"/>
    </row>
    <row r="301" spans="1:16" ht="18.75">
      <c r="A301" s="19"/>
      <c r="B301" s="20" t="s">
        <v>11</v>
      </c>
      <c r="C301" s="21">
        <v>45</v>
      </c>
      <c r="D301" s="22">
        <v>3.04</v>
      </c>
      <c r="E301" s="22">
        <v>0.36</v>
      </c>
      <c r="F301" s="22">
        <v>18.48</v>
      </c>
      <c r="G301" s="26">
        <v>88.4</v>
      </c>
      <c r="I301" s="5"/>
      <c r="J301" s="6"/>
      <c r="K301" s="5"/>
      <c r="L301" s="5"/>
      <c r="M301" s="5"/>
      <c r="N301" s="5"/>
      <c r="O301" s="5"/>
    </row>
    <row r="302" spans="1:16" ht="18.75">
      <c r="A302" s="44"/>
      <c r="B302" s="20" t="s">
        <v>21</v>
      </c>
      <c r="C302" s="21">
        <v>15</v>
      </c>
      <c r="D302" s="22">
        <v>4.16</v>
      </c>
      <c r="E302" s="22">
        <v>4.1760000000000002</v>
      </c>
      <c r="F302" s="22">
        <v>0</v>
      </c>
      <c r="G302" s="26">
        <v>54.223999999999997</v>
      </c>
      <c r="I302" s="5"/>
      <c r="J302" s="7"/>
      <c r="K302" s="5"/>
      <c r="L302" s="5"/>
      <c r="M302" s="5"/>
      <c r="N302" s="5"/>
      <c r="O302" s="5"/>
    </row>
    <row r="303" spans="1:16" ht="19.5">
      <c r="A303" s="19"/>
      <c r="B303" s="133" t="s">
        <v>12</v>
      </c>
      <c r="C303" s="114">
        <f>SUM(C298:C302)</f>
        <v>520</v>
      </c>
      <c r="D303" s="115">
        <f>SUM(D298:D302)</f>
        <v>14.478999999999999</v>
      </c>
      <c r="E303" s="115">
        <f>SUM(E298:E302)</f>
        <v>10.455</v>
      </c>
      <c r="F303" s="115">
        <f>SUM(F298:F302)</f>
        <v>57.078000000000003</v>
      </c>
      <c r="G303" s="115">
        <f>SUM(G298:G302)</f>
        <v>375.30900000000003</v>
      </c>
      <c r="I303" s="6"/>
      <c r="J303" s="2"/>
      <c r="K303" s="5"/>
      <c r="L303" s="5"/>
      <c r="M303" s="5"/>
      <c r="N303" s="5"/>
      <c r="O303" s="5"/>
    </row>
    <row r="304" spans="1:16" ht="19.5">
      <c r="A304" s="155" t="s">
        <v>13</v>
      </c>
      <c r="B304" s="156"/>
      <c r="C304" s="156"/>
      <c r="D304" s="156"/>
      <c r="E304" s="156"/>
      <c r="F304" s="156"/>
      <c r="G304" s="156"/>
      <c r="I304" s="7"/>
      <c r="J304" s="3"/>
      <c r="K304" s="5"/>
      <c r="L304" s="5"/>
      <c r="M304" s="5"/>
      <c r="N304" s="5"/>
      <c r="O304" s="5"/>
    </row>
    <row r="305" spans="1:15" ht="18.75">
      <c r="A305" s="21">
        <v>52</v>
      </c>
      <c r="B305" s="20" t="s">
        <v>28</v>
      </c>
      <c r="C305" s="21">
        <v>60</v>
      </c>
      <c r="D305" s="22">
        <v>1.08</v>
      </c>
      <c r="E305" s="22">
        <v>3.069</v>
      </c>
      <c r="F305" s="22">
        <v>6.3360000000000003</v>
      </c>
      <c r="G305" s="22">
        <v>57.21</v>
      </c>
      <c r="I305" s="2"/>
      <c r="J305" s="3"/>
      <c r="K305" s="5"/>
      <c r="L305" s="5"/>
      <c r="M305" s="5"/>
      <c r="N305" s="5"/>
      <c r="O305" s="5"/>
    </row>
    <row r="306" spans="1:15" ht="18.75">
      <c r="A306" s="21">
        <v>88</v>
      </c>
      <c r="B306" s="20" t="s">
        <v>29</v>
      </c>
      <c r="C306" s="21">
        <v>200</v>
      </c>
      <c r="D306" s="22">
        <v>1.784</v>
      </c>
      <c r="E306" s="22">
        <v>4.6660000000000004</v>
      </c>
      <c r="F306" s="22">
        <v>9.9280000000000008</v>
      </c>
      <c r="G306" s="22">
        <v>169.66</v>
      </c>
      <c r="I306" s="3"/>
      <c r="J306" s="4"/>
      <c r="K306" s="6"/>
      <c r="L306" s="6"/>
      <c r="M306" s="6"/>
      <c r="N306" s="6"/>
      <c r="O306" s="6"/>
    </row>
    <row r="307" spans="1:15" ht="18.75">
      <c r="A307" s="21">
        <v>291</v>
      </c>
      <c r="B307" s="20" t="s">
        <v>43</v>
      </c>
      <c r="C307" s="21">
        <v>200</v>
      </c>
      <c r="D307" s="22">
        <v>23.126999999999999</v>
      </c>
      <c r="E307" s="22">
        <v>21.831</v>
      </c>
      <c r="F307" s="22">
        <v>39.85</v>
      </c>
      <c r="G307" s="22">
        <v>199.87799999999999</v>
      </c>
      <c r="I307" s="3"/>
      <c r="J307" s="5"/>
      <c r="K307" s="4"/>
      <c r="L307" s="4"/>
      <c r="M307" s="4"/>
      <c r="N307" s="4"/>
      <c r="O307" s="4"/>
    </row>
    <row r="308" spans="1:15" ht="18.75">
      <c r="A308" s="21">
        <v>376</v>
      </c>
      <c r="B308" s="20" t="s">
        <v>14</v>
      </c>
      <c r="C308" s="21">
        <v>180</v>
      </c>
      <c r="D308" s="22">
        <v>0.23400000000000001</v>
      </c>
      <c r="E308" s="22">
        <v>1.4E-2</v>
      </c>
      <c r="F308" s="22">
        <v>18.353000000000002</v>
      </c>
      <c r="G308" s="22">
        <v>105.25</v>
      </c>
      <c r="I308" s="4"/>
      <c r="J308" s="5"/>
      <c r="K308" s="5"/>
      <c r="L308" s="5"/>
      <c r="M308" s="5"/>
      <c r="N308" s="5"/>
      <c r="O308" s="5"/>
    </row>
    <row r="309" spans="1:15" ht="18.75">
      <c r="A309" s="19"/>
      <c r="B309" s="20" t="s">
        <v>15</v>
      </c>
      <c r="C309" s="21">
        <v>40</v>
      </c>
      <c r="D309" s="22">
        <v>2.2200000000000002</v>
      </c>
      <c r="E309" s="22">
        <v>0.39</v>
      </c>
      <c r="F309" s="22">
        <v>12.96</v>
      </c>
      <c r="G309" s="22">
        <v>63.3</v>
      </c>
      <c r="I309" s="5"/>
      <c r="J309" s="5"/>
      <c r="K309" s="5"/>
      <c r="L309" s="5"/>
      <c r="M309" s="5"/>
      <c r="N309" s="5"/>
      <c r="O309" s="5"/>
    </row>
    <row r="310" spans="1:15" ht="18.75">
      <c r="A310" s="19"/>
      <c r="B310" s="20" t="s">
        <v>11</v>
      </c>
      <c r="C310" s="21">
        <v>40</v>
      </c>
      <c r="D310" s="22">
        <v>2.2799999999999998</v>
      </c>
      <c r="E310" s="22">
        <v>0.27</v>
      </c>
      <c r="F310" s="22">
        <v>13.86</v>
      </c>
      <c r="G310" s="43">
        <v>50.2</v>
      </c>
      <c r="I310" s="5"/>
      <c r="J310" s="5"/>
      <c r="K310" s="6"/>
      <c r="L310" s="6"/>
      <c r="M310" s="6"/>
      <c r="N310" s="6"/>
      <c r="O310" s="6"/>
    </row>
    <row r="311" spans="1:15" ht="19.5">
      <c r="A311" s="44"/>
      <c r="B311" s="134" t="s">
        <v>18</v>
      </c>
      <c r="C311" s="135">
        <f>SUM(C305:C310)</f>
        <v>720</v>
      </c>
      <c r="D311" s="115">
        <f>SUM(D305:D310)</f>
        <v>30.725000000000001</v>
      </c>
      <c r="E311" s="115">
        <f>SUM(E305:E310)</f>
        <v>30.24</v>
      </c>
      <c r="F311" s="115">
        <f>SUM(F305:F310)</f>
        <v>101.28700000000002</v>
      </c>
      <c r="G311" s="115">
        <f>SUM(G305:G310)</f>
        <v>645.49800000000005</v>
      </c>
      <c r="I311" s="5"/>
      <c r="J311" s="6"/>
      <c r="K311" s="7"/>
      <c r="L311" s="7"/>
      <c r="M311" s="7"/>
      <c r="N311" s="7"/>
      <c r="O311" s="7"/>
    </row>
    <row r="312" spans="1:15" ht="18.75">
      <c r="A312" s="44"/>
      <c r="B312" s="74"/>
      <c r="C312" s="76"/>
      <c r="D312" s="22"/>
      <c r="E312" s="22"/>
      <c r="F312" s="22"/>
      <c r="G312" s="43"/>
      <c r="I312" s="5"/>
      <c r="J312" s="4"/>
      <c r="K312" s="2"/>
      <c r="L312" s="2"/>
      <c r="M312" s="2"/>
      <c r="N312" s="2"/>
      <c r="O312" s="2"/>
    </row>
    <row r="313" spans="1:15" ht="19.5">
      <c r="A313" s="48"/>
      <c r="B313" s="71" t="s">
        <v>44</v>
      </c>
      <c r="C313" s="69">
        <v>200</v>
      </c>
      <c r="D313" s="43">
        <v>0</v>
      </c>
      <c r="E313" s="43">
        <v>1</v>
      </c>
      <c r="F313" s="43">
        <v>23.46</v>
      </c>
      <c r="G313" s="43">
        <v>90</v>
      </c>
      <c r="I313" s="6"/>
      <c r="J313" s="5"/>
      <c r="K313" s="3"/>
      <c r="L313" s="3"/>
      <c r="M313" s="3"/>
      <c r="N313" s="3"/>
      <c r="O313" s="3"/>
    </row>
    <row r="314" spans="1:15" ht="19.5">
      <c r="A314" s="48"/>
      <c r="B314" s="71" t="s">
        <v>45</v>
      </c>
      <c r="C314" s="69">
        <v>60</v>
      </c>
      <c r="D314" s="43">
        <v>5.5069999999999997</v>
      </c>
      <c r="E314" s="43">
        <v>4.0880000000000001</v>
      </c>
      <c r="F314" s="43">
        <v>32.709000000000003</v>
      </c>
      <c r="G314" s="43">
        <v>164.22</v>
      </c>
      <c r="I314" s="4"/>
      <c r="J314" s="5"/>
      <c r="K314" s="3"/>
      <c r="L314" s="3"/>
      <c r="M314" s="3"/>
      <c r="N314" s="3"/>
      <c r="O314" s="3"/>
    </row>
    <row r="315" spans="1:15" ht="19.5">
      <c r="A315" s="48"/>
      <c r="B315" s="71" t="s">
        <v>19</v>
      </c>
      <c r="C315" s="69">
        <v>200</v>
      </c>
      <c r="D315" s="43">
        <v>4.5999999999999996</v>
      </c>
      <c r="E315" s="43">
        <v>5.73</v>
      </c>
      <c r="F315" s="43">
        <v>16.45</v>
      </c>
      <c r="G315" s="43">
        <v>66</v>
      </c>
      <c r="I315" s="5"/>
      <c r="J315" s="5"/>
      <c r="K315" s="4"/>
      <c r="L315" s="4"/>
      <c r="M315" s="4"/>
      <c r="N315" s="4"/>
      <c r="O315" s="4"/>
    </row>
    <row r="316" spans="1:15" ht="19.5">
      <c r="A316" s="48"/>
      <c r="B316" s="60" t="s">
        <v>108</v>
      </c>
      <c r="C316" s="48">
        <f>SUM(C313:C315)</f>
        <v>460</v>
      </c>
      <c r="D316" s="23">
        <f>SUM(D313:D315)</f>
        <v>10.106999999999999</v>
      </c>
      <c r="E316" s="23">
        <f>SUM(E313:E315)</f>
        <v>10.818000000000001</v>
      </c>
      <c r="F316" s="23">
        <f>SUM(F313:F315)</f>
        <v>72.619</v>
      </c>
      <c r="G316" s="23">
        <f>SUM(G313:G315)</f>
        <v>320.22000000000003</v>
      </c>
      <c r="I316" s="5"/>
      <c r="J316" s="5"/>
      <c r="K316" s="5"/>
      <c r="L316" s="5"/>
      <c r="M316" s="5"/>
      <c r="N316" s="5"/>
      <c r="O316" s="5"/>
    </row>
    <row r="317" spans="1:15" ht="19.5">
      <c r="A317" s="48"/>
      <c r="B317" s="60"/>
      <c r="C317" s="48"/>
      <c r="D317" s="23"/>
      <c r="E317" s="23"/>
      <c r="F317" s="23"/>
      <c r="G317" s="23"/>
      <c r="I317" s="5"/>
      <c r="J317" s="5"/>
      <c r="K317" s="5"/>
      <c r="L317" s="5"/>
      <c r="M317" s="5"/>
      <c r="N317" s="5"/>
      <c r="O317" s="5"/>
    </row>
    <row r="318" spans="1:15" ht="19.5">
      <c r="A318" s="45"/>
      <c r="B318" s="105" t="s">
        <v>71</v>
      </c>
      <c r="C318" s="142">
        <f>SUM(C303+C311+C316)</f>
        <v>1700</v>
      </c>
      <c r="D318" s="46">
        <f>SUM(D303+D311+D316)</f>
        <v>55.311</v>
      </c>
      <c r="E318" s="46">
        <f>SUM(E303+E311+E316)</f>
        <v>51.513000000000005</v>
      </c>
      <c r="F318" s="46">
        <f>SUM(F303+F311+F316)</f>
        <v>230.98400000000001</v>
      </c>
      <c r="G318" s="23">
        <f>SUM(G303+G311+G316)</f>
        <v>1341.027</v>
      </c>
      <c r="I318" s="5"/>
      <c r="J318" s="5"/>
      <c r="K318" s="5"/>
      <c r="L318" s="5"/>
      <c r="M318" s="5"/>
      <c r="N318" s="5"/>
      <c r="O318" s="5"/>
    </row>
    <row r="319" spans="1:15" ht="18.75">
      <c r="A319" s="162"/>
      <c r="B319" s="162"/>
      <c r="C319" s="162"/>
      <c r="D319" s="30"/>
      <c r="E319" s="30"/>
      <c r="F319" s="30"/>
      <c r="G319" s="30"/>
      <c r="I319" s="5"/>
      <c r="J319" s="5"/>
      <c r="K319" s="5"/>
      <c r="L319" s="5"/>
      <c r="M319" s="5"/>
      <c r="N319" s="5"/>
      <c r="O319" s="5"/>
    </row>
    <row r="320" spans="1:15" ht="18.75">
      <c r="A320" s="176" t="s">
        <v>72</v>
      </c>
      <c r="B320" s="163"/>
      <c r="C320" s="163"/>
      <c r="D320" s="163"/>
      <c r="E320" s="163"/>
      <c r="F320" s="163"/>
      <c r="G320" s="163"/>
      <c r="I320" s="5"/>
      <c r="J320" s="6"/>
      <c r="K320" s="6"/>
      <c r="L320" s="6"/>
      <c r="M320" s="6"/>
      <c r="N320" s="6"/>
      <c r="O320" s="6"/>
    </row>
    <row r="321" spans="1:15" ht="18.75">
      <c r="A321" s="158" t="s">
        <v>0</v>
      </c>
      <c r="B321" s="158" t="s">
        <v>1</v>
      </c>
      <c r="C321" s="158" t="s">
        <v>2</v>
      </c>
      <c r="D321" s="160" t="s">
        <v>3</v>
      </c>
      <c r="E321" s="160"/>
      <c r="F321" s="160"/>
      <c r="G321" s="158" t="s">
        <v>4</v>
      </c>
      <c r="I321" s="5"/>
      <c r="J321" s="4"/>
      <c r="K321" s="4"/>
      <c r="L321" s="4"/>
      <c r="M321" s="4"/>
      <c r="N321" s="4"/>
      <c r="O321" s="4"/>
    </row>
    <row r="322" spans="1:15" ht="18.75">
      <c r="A322" s="159"/>
      <c r="B322" s="159"/>
      <c r="C322" s="159"/>
      <c r="D322" s="16" t="s">
        <v>5</v>
      </c>
      <c r="E322" s="16" t="s">
        <v>6</v>
      </c>
      <c r="F322" s="16" t="s">
        <v>7</v>
      </c>
      <c r="G322" s="159"/>
      <c r="I322" s="6"/>
      <c r="J322" s="5"/>
      <c r="K322" s="5"/>
      <c r="L322" s="5"/>
      <c r="M322" s="5"/>
      <c r="N322" s="5"/>
      <c r="O322" s="5"/>
    </row>
    <row r="323" spans="1:15" ht="19.5">
      <c r="A323" s="161" t="s">
        <v>8</v>
      </c>
      <c r="B323" s="161"/>
      <c r="C323" s="161"/>
      <c r="D323" s="161"/>
      <c r="E323" s="161"/>
      <c r="F323" s="161"/>
      <c r="G323" s="161"/>
      <c r="I323" s="4"/>
      <c r="J323" s="5"/>
      <c r="K323" s="5"/>
      <c r="L323" s="5"/>
      <c r="M323" s="5"/>
      <c r="N323" s="5"/>
      <c r="O323" s="5"/>
    </row>
    <row r="324" spans="1:15" ht="18.75">
      <c r="A324" s="21">
        <v>223</v>
      </c>
      <c r="B324" s="20" t="s">
        <v>46</v>
      </c>
      <c r="C324" s="19">
        <v>150</v>
      </c>
      <c r="D324" s="22">
        <v>21.366</v>
      </c>
      <c r="E324" s="22">
        <v>17.606999999999999</v>
      </c>
      <c r="F324" s="19">
        <v>36.418999999999997</v>
      </c>
      <c r="G324" s="22">
        <v>393.76400000000001</v>
      </c>
      <c r="I324" s="5"/>
      <c r="J324" s="6"/>
      <c r="K324" s="5"/>
      <c r="L324" s="5"/>
      <c r="M324" s="5"/>
      <c r="N324" s="5"/>
      <c r="O324" s="5"/>
    </row>
    <row r="325" spans="1:15" ht="18.75" customHeight="1">
      <c r="A325" s="21">
        <v>376</v>
      </c>
      <c r="B325" s="20" t="s">
        <v>20</v>
      </c>
      <c r="C325" s="21">
        <v>200</v>
      </c>
      <c r="D325" s="22">
        <v>0.18</v>
      </c>
      <c r="E325" s="22">
        <v>4.5999999999999999E-2</v>
      </c>
      <c r="F325" s="22">
        <v>12.038</v>
      </c>
      <c r="G325" s="22">
        <v>61.384999999999998</v>
      </c>
      <c r="I325" s="5"/>
      <c r="J325" s="7"/>
      <c r="K325" s="5"/>
      <c r="L325" s="5"/>
      <c r="M325" s="5"/>
      <c r="N325" s="5"/>
      <c r="O325" s="5"/>
    </row>
    <row r="326" spans="1:15" ht="18.75">
      <c r="A326" s="19"/>
      <c r="B326" s="20" t="s">
        <v>11</v>
      </c>
      <c r="C326" s="21">
        <v>45</v>
      </c>
      <c r="D326" s="22">
        <v>3.04</v>
      </c>
      <c r="E326" s="22">
        <v>0.36</v>
      </c>
      <c r="F326" s="22">
        <v>18.48</v>
      </c>
      <c r="G326" s="22">
        <v>88.4</v>
      </c>
      <c r="I326" s="6"/>
      <c r="J326" s="2"/>
      <c r="K326" s="5"/>
      <c r="L326" s="5"/>
      <c r="M326" s="5"/>
      <c r="N326" s="5"/>
      <c r="O326" s="5"/>
    </row>
    <row r="327" spans="1:15" ht="19.5">
      <c r="A327" s="19"/>
      <c r="B327" s="133" t="s">
        <v>12</v>
      </c>
      <c r="C327" s="133">
        <f>SUM(C324:C326)</f>
        <v>395</v>
      </c>
      <c r="D327" s="115">
        <f>SUM(D324:D326)</f>
        <v>24.585999999999999</v>
      </c>
      <c r="E327" s="115">
        <f>SUM(E324:E326)</f>
        <v>18.012999999999998</v>
      </c>
      <c r="F327" s="133">
        <f>SUM(F324:F326)</f>
        <v>66.936999999999998</v>
      </c>
      <c r="G327" s="115">
        <f>SUM(G324:G326)</f>
        <v>543.54899999999998</v>
      </c>
      <c r="I327" s="7"/>
      <c r="J327" s="3"/>
      <c r="K327" s="5"/>
      <c r="L327" s="5"/>
      <c r="M327" s="5"/>
      <c r="N327" s="5"/>
      <c r="O327" s="5"/>
    </row>
    <row r="328" spans="1:15" ht="19.5">
      <c r="A328" s="179"/>
      <c r="B328" s="179"/>
      <c r="C328" s="179"/>
      <c r="D328" s="58"/>
      <c r="E328" s="58"/>
      <c r="F328" s="58"/>
      <c r="G328" s="58"/>
      <c r="I328" s="2"/>
      <c r="J328" s="3"/>
      <c r="K328" s="5"/>
      <c r="L328" s="5"/>
      <c r="M328" s="5"/>
      <c r="N328" s="5"/>
      <c r="O328" s="5"/>
    </row>
    <row r="329" spans="1:15" ht="19.5">
      <c r="A329" s="182" t="s">
        <v>13</v>
      </c>
      <c r="B329" s="182"/>
      <c r="C329" s="182"/>
      <c r="D329" s="182"/>
      <c r="E329" s="182"/>
      <c r="F329" s="182"/>
      <c r="G329" s="182"/>
      <c r="I329" s="3"/>
      <c r="J329" s="4"/>
      <c r="K329" s="6"/>
      <c r="L329" s="6"/>
      <c r="M329" s="6"/>
      <c r="N329" s="6"/>
      <c r="O329" s="6"/>
    </row>
    <row r="330" spans="1:15" ht="18.75">
      <c r="A330" s="21">
        <v>82</v>
      </c>
      <c r="B330" s="20" t="s">
        <v>47</v>
      </c>
      <c r="C330" s="19">
        <v>200</v>
      </c>
      <c r="D330" s="22">
        <v>1.704</v>
      </c>
      <c r="E330" s="22">
        <v>4.6360000000000001</v>
      </c>
      <c r="F330" s="22">
        <v>10.586</v>
      </c>
      <c r="G330" s="22">
        <v>168.2</v>
      </c>
      <c r="I330" s="3"/>
      <c r="J330" s="5"/>
      <c r="K330" s="4"/>
      <c r="L330" s="4"/>
      <c r="M330" s="4"/>
      <c r="N330" s="4"/>
      <c r="O330" s="4"/>
    </row>
    <row r="331" spans="1:15" ht="18.75">
      <c r="A331" s="21">
        <v>534</v>
      </c>
      <c r="B331" s="20" t="s">
        <v>48</v>
      </c>
      <c r="C331" s="19">
        <v>110</v>
      </c>
      <c r="D331" s="22">
        <v>22.323</v>
      </c>
      <c r="E331" s="22">
        <v>5.2939999999999996</v>
      </c>
      <c r="F331" s="22">
        <v>3.4950000000000001</v>
      </c>
      <c r="G331" s="22">
        <v>161.30000000000001</v>
      </c>
      <c r="I331" s="4"/>
      <c r="J331" s="5"/>
      <c r="K331" s="5"/>
      <c r="L331" s="5"/>
      <c r="M331" s="5"/>
      <c r="N331" s="5"/>
      <c r="O331" s="5"/>
    </row>
    <row r="332" spans="1:15" ht="18.75">
      <c r="A332" s="21">
        <v>128</v>
      </c>
      <c r="B332" s="20" t="s">
        <v>24</v>
      </c>
      <c r="C332" s="21">
        <v>150</v>
      </c>
      <c r="D332" s="22">
        <v>3.2469999999999999</v>
      </c>
      <c r="E332" s="22">
        <v>3.831</v>
      </c>
      <c r="F332" s="22">
        <v>23.428999999999998</v>
      </c>
      <c r="G332" s="22">
        <v>141.566</v>
      </c>
      <c r="I332" s="5"/>
      <c r="J332" s="5"/>
      <c r="K332" s="5"/>
      <c r="L332" s="5"/>
      <c r="M332" s="5"/>
      <c r="N332" s="5"/>
      <c r="O332" s="5"/>
    </row>
    <row r="333" spans="1:15" ht="18.75">
      <c r="A333" s="21">
        <v>357</v>
      </c>
      <c r="B333" s="20" t="s">
        <v>49</v>
      </c>
      <c r="C333" s="21">
        <v>200</v>
      </c>
      <c r="D333" s="19">
        <v>0</v>
      </c>
      <c r="E333" s="19">
        <v>0</v>
      </c>
      <c r="F333" s="22">
        <v>31.7</v>
      </c>
      <c r="G333" s="22">
        <v>127.2</v>
      </c>
      <c r="I333" s="5"/>
      <c r="J333" s="5"/>
      <c r="K333" s="6"/>
      <c r="L333" s="6"/>
      <c r="M333" s="6"/>
      <c r="N333" s="6"/>
      <c r="O333" s="6"/>
    </row>
    <row r="334" spans="1:15" ht="18.75">
      <c r="A334" s="19"/>
      <c r="B334" s="20" t="s">
        <v>15</v>
      </c>
      <c r="C334" s="21">
        <v>40</v>
      </c>
      <c r="D334" s="22">
        <v>2.2200000000000002</v>
      </c>
      <c r="E334" s="22">
        <v>0.39</v>
      </c>
      <c r="F334" s="22">
        <v>12.96</v>
      </c>
      <c r="G334" s="22">
        <v>63.3</v>
      </c>
      <c r="I334" s="5"/>
      <c r="J334" s="5"/>
      <c r="K334" s="7"/>
      <c r="L334" s="7"/>
      <c r="M334" s="7"/>
      <c r="N334" s="7"/>
      <c r="O334" s="7"/>
    </row>
    <row r="335" spans="1:15" ht="18.75">
      <c r="A335" s="19"/>
      <c r="B335" s="20" t="s">
        <v>11</v>
      </c>
      <c r="C335" s="21">
        <v>40</v>
      </c>
      <c r="D335" s="22">
        <v>2.2799999999999998</v>
      </c>
      <c r="E335" s="22">
        <v>0.27</v>
      </c>
      <c r="F335" s="22">
        <v>13.86</v>
      </c>
      <c r="G335" s="43">
        <v>50.2</v>
      </c>
      <c r="I335" s="5"/>
      <c r="J335" s="6"/>
      <c r="K335" s="2"/>
      <c r="L335" s="2"/>
      <c r="M335" s="2"/>
      <c r="N335" s="2"/>
      <c r="O335" s="2"/>
    </row>
    <row r="336" spans="1:15" ht="19.5">
      <c r="A336" s="44"/>
      <c r="B336" s="129" t="s">
        <v>18</v>
      </c>
      <c r="C336" s="129">
        <f>SUM(C330:C335)</f>
        <v>740</v>
      </c>
      <c r="D336" s="123">
        <f>SUM(D330:D335)</f>
        <v>31.774000000000001</v>
      </c>
      <c r="E336" s="123">
        <f>SUM(E330:E335)</f>
        <v>14.420999999999999</v>
      </c>
      <c r="F336" s="123">
        <f>SUM(F330:F335)</f>
        <v>96.029999999999987</v>
      </c>
      <c r="G336" s="123">
        <f>SUM(G330:G335)</f>
        <v>711.76600000000008</v>
      </c>
      <c r="I336" s="5"/>
      <c r="J336" s="4"/>
      <c r="K336" s="3"/>
      <c r="L336" s="3"/>
      <c r="M336" s="3"/>
      <c r="N336" s="3"/>
      <c r="O336" s="3"/>
    </row>
    <row r="337" spans="1:15" ht="19.5">
      <c r="A337" s="48"/>
      <c r="B337" s="60"/>
      <c r="C337" s="60"/>
      <c r="D337" s="61"/>
      <c r="E337" s="61"/>
      <c r="F337" s="73"/>
      <c r="G337" s="61"/>
      <c r="I337" s="6"/>
      <c r="J337" s="5"/>
      <c r="K337" s="3"/>
      <c r="L337" s="3"/>
      <c r="M337" s="3"/>
      <c r="N337" s="3"/>
      <c r="O337" s="3"/>
    </row>
    <row r="338" spans="1:15" ht="18.75">
      <c r="A338" s="44"/>
      <c r="B338" s="72" t="s">
        <v>50</v>
      </c>
      <c r="C338" s="66">
        <v>150</v>
      </c>
      <c r="D338" s="68">
        <v>0.6</v>
      </c>
      <c r="E338" s="68">
        <v>0.6</v>
      </c>
      <c r="F338" s="68">
        <v>14.7</v>
      </c>
      <c r="G338" s="68">
        <v>70.5</v>
      </c>
      <c r="I338" s="4"/>
      <c r="J338" s="5"/>
      <c r="K338" s="4"/>
      <c r="L338" s="4"/>
      <c r="M338" s="4"/>
      <c r="N338" s="4"/>
      <c r="O338" s="4"/>
    </row>
    <row r="339" spans="1:15" ht="19.5">
      <c r="A339" s="60"/>
      <c r="B339" s="60" t="s">
        <v>108</v>
      </c>
      <c r="C339" s="60">
        <f>SUM(C338)</f>
        <v>150</v>
      </c>
      <c r="D339" s="61">
        <f>SUM(D338)</f>
        <v>0.6</v>
      </c>
      <c r="E339" s="61">
        <f>SUM(E338)</f>
        <v>0.6</v>
      </c>
      <c r="F339" s="61">
        <f>SUM(F338)</f>
        <v>14.7</v>
      </c>
      <c r="G339" s="61">
        <f>SUM(G338)</f>
        <v>70.5</v>
      </c>
      <c r="I339" s="5"/>
      <c r="J339" s="5"/>
      <c r="K339" s="5"/>
      <c r="L339" s="5"/>
      <c r="M339" s="5"/>
      <c r="N339" s="5"/>
      <c r="O339" s="5"/>
    </row>
    <row r="340" spans="1:15" ht="19.5">
      <c r="A340" s="60"/>
      <c r="B340" s="62"/>
      <c r="C340" s="62"/>
      <c r="D340" s="62"/>
      <c r="E340" s="62"/>
      <c r="F340" s="62"/>
      <c r="G340" s="62"/>
      <c r="I340" s="5"/>
      <c r="J340" s="5"/>
      <c r="K340" s="5"/>
      <c r="L340" s="5"/>
      <c r="M340" s="5"/>
      <c r="N340" s="5"/>
      <c r="O340" s="5"/>
    </row>
    <row r="341" spans="1:15" ht="19.5">
      <c r="A341" s="60"/>
      <c r="B341" s="133" t="s">
        <v>73</v>
      </c>
      <c r="C341" s="114">
        <f>SUM(C327+C336+C339)</f>
        <v>1285</v>
      </c>
      <c r="D341" s="115">
        <f>SUM(D327+D336+D339)</f>
        <v>56.96</v>
      </c>
      <c r="E341" s="115">
        <f>SUM(E327+E336+E339)</f>
        <v>33.033999999999999</v>
      </c>
      <c r="F341" s="115">
        <f>SUM(F327+F336+F339)</f>
        <v>177.66699999999997</v>
      </c>
      <c r="G341" s="115">
        <f>SUM(G327+G336+G339)</f>
        <v>1325.8150000000001</v>
      </c>
      <c r="I341" s="5"/>
      <c r="J341" s="5"/>
      <c r="K341" s="5"/>
      <c r="L341" s="5"/>
      <c r="M341" s="5"/>
      <c r="N341" s="5"/>
      <c r="O341" s="5"/>
    </row>
    <row r="342" spans="1:15" ht="19.5">
      <c r="A342" s="62"/>
      <c r="B342" s="48"/>
      <c r="C342" s="48"/>
      <c r="D342" s="23"/>
      <c r="E342" s="23"/>
      <c r="F342" s="23"/>
      <c r="G342" s="23"/>
      <c r="I342" s="5"/>
      <c r="J342" s="5"/>
      <c r="K342" s="5"/>
      <c r="L342" s="5"/>
      <c r="M342" s="5"/>
      <c r="N342" s="5"/>
      <c r="O342" s="5"/>
    </row>
    <row r="343" spans="1:15" ht="17.45" customHeight="1">
      <c r="A343" s="62"/>
      <c r="B343" s="60"/>
      <c r="C343" s="60"/>
      <c r="D343" s="149"/>
      <c r="E343" s="149"/>
      <c r="F343" s="149"/>
      <c r="G343" s="149"/>
      <c r="I343" s="5"/>
      <c r="J343" s="5"/>
      <c r="K343" s="5"/>
      <c r="L343" s="5"/>
      <c r="M343" s="5"/>
      <c r="N343" s="5"/>
      <c r="O343" s="5"/>
    </row>
    <row r="344" spans="1:15" ht="17.45" customHeight="1">
      <c r="A344" s="194" t="s">
        <v>168</v>
      </c>
      <c r="B344" s="195"/>
      <c r="C344" s="195"/>
      <c r="D344" s="195"/>
      <c r="E344" s="195"/>
      <c r="F344" s="195"/>
      <c r="G344" s="195"/>
      <c r="I344" s="5"/>
      <c r="J344" s="6"/>
      <c r="K344" s="6"/>
      <c r="L344" s="6"/>
      <c r="M344" s="6"/>
      <c r="N344" s="6"/>
      <c r="O344" s="6"/>
    </row>
    <row r="345" spans="1:15" ht="18.75">
      <c r="A345" s="193" t="s">
        <v>0</v>
      </c>
      <c r="B345" s="193" t="s">
        <v>1</v>
      </c>
      <c r="C345" s="193" t="s">
        <v>2</v>
      </c>
      <c r="D345" s="159" t="s">
        <v>3</v>
      </c>
      <c r="E345" s="159"/>
      <c r="F345" s="159"/>
      <c r="G345" s="193" t="s">
        <v>4</v>
      </c>
      <c r="I345" s="5"/>
      <c r="J345" s="4"/>
      <c r="K345" s="4"/>
      <c r="L345" s="4"/>
      <c r="M345" s="4"/>
      <c r="N345" s="4"/>
      <c r="O345" s="4"/>
    </row>
    <row r="346" spans="1:15" ht="18" customHeight="1">
      <c r="A346" s="159"/>
      <c r="B346" s="159"/>
      <c r="C346" s="159"/>
      <c r="D346" s="16" t="s">
        <v>5</v>
      </c>
      <c r="E346" s="16" t="s">
        <v>6</v>
      </c>
      <c r="F346" s="16" t="s">
        <v>7</v>
      </c>
      <c r="G346" s="159"/>
      <c r="I346" s="5"/>
      <c r="J346" s="5"/>
      <c r="K346" s="5"/>
      <c r="L346" s="5"/>
      <c r="M346" s="5"/>
      <c r="N346" s="5"/>
      <c r="O346" s="5"/>
    </row>
    <row r="347" spans="1:15" ht="19.5">
      <c r="A347" s="161" t="s">
        <v>8</v>
      </c>
      <c r="B347" s="161"/>
      <c r="C347" s="161"/>
      <c r="D347" s="161"/>
      <c r="E347" s="161"/>
      <c r="F347" s="161"/>
      <c r="G347" s="161"/>
      <c r="I347" s="6"/>
      <c r="J347" s="6"/>
      <c r="K347" s="5"/>
      <c r="L347" s="5"/>
      <c r="M347" s="5"/>
      <c r="N347" s="5"/>
      <c r="O347" s="5"/>
    </row>
    <row r="348" spans="1:15" ht="18.75">
      <c r="A348" s="21">
        <v>174</v>
      </c>
      <c r="B348" s="20" t="s">
        <v>51</v>
      </c>
      <c r="C348" s="21">
        <v>200</v>
      </c>
      <c r="D348" s="22">
        <v>6.569</v>
      </c>
      <c r="E348" s="22">
        <v>5.3040000000000003</v>
      </c>
      <c r="F348" s="22">
        <v>33.899000000000001</v>
      </c>
      <c r="G348" s="22">
        <v>210.37</v>
      </c>
      <c r="I348" s="4"/>
      <c r="J348" s="7"/>
      <c r="K348" s="5"/>
      <c r="L348" s="5"/>
      <c r="M348" s="5"/>
      <c r="N348" s="5"/>
      <c r="O348" s="5"/>
    </row>
    <row r="349" spans="1:15" ht="18.75">
      <c r="A349" s="21">
        <v>384</v>
      </c>
      <c r="B349" s="20" t="s">
        <v>27</v>
      </c>
      <c r="C349" s="21">
        <v>200</v>
      </c>
      <c r="D349" s="22">
        <v>2.6240000000000001</v>
      </c>
      <c r="E349" s="22">
        <v>2.4</v>
      </c>
      <c r="F349" s="22">
        <v>17.472000000000001</v>
      </c>
      <c r="G349" s="22">
        <v>114.732</v>
      </c>
      <c r="I349" s="5"/>
      <c r="J349" s="2"/>
      <c r="K349" s="5"/>
      <c r="L349" s="5"/>
      <c r="M349" s="5"/>
      <c r="N349" s="5"/>
      <c r="O349" s="5"/>
    </row>
    <row r="350" spans="1:15" ht="18.75">
      <c r="A350" s="19"/>
      <c r="B350" s="20" t="s">
        <v>11</v>
      </c>
      <c r="C350" s="21">
        <v>45</v>
      </c>
      <c r="D350" s="22">
        <v>3.04</v>
      </c>
      <c r="E350" s="22">
        <v>0.36</v>
      </c>
      <c r="F350" s="22">
        <v>18.48</v>
      </c>
      <c r="G350" s="22">
        <v>88.4</v>
      </c>
      <c r="I350" s="6"/>
      <c r="J350" s="3"/>
      <c r="K350" s="5"/>
      <c r="L350" s="5"/>
      <c r="M350" s="5"/>
      <c r="N350" s="5"/>
      <c r="O350" s="5"/>
    </row>
    <row r="351" spans="1:15" ht="18.75">
      <c r="A351" s="21"/>
      <c r="B351" s="20" t="s">
        <v>32</v>
      </c>
      <c r="C351" s="21">
        <v>10</v>
      </c>
      <c r="D351" s="22">
        <v>0.12</v>
      </c>
      <c r="E351" s="22">
        <v>10.875</v>
      </c>
      <c r="F351" s="22">
        <v>0.19500000000000001</v>
      </c>
      <c r="G351" s="22">
        <v>66.09</v>
      </c>
      <c r="I351" s="7"/>
      <c r="J351" s="3"/>
      <c r="K351" s="5"/>
      <c r="L351" s="5"/>
      <c r="M351" s="5"/>
      <c r="N351" s="5"/>
      <c r="O351" s="5"/>
    </row>
    <row r="352" spans="1:15" ht="19.5">
      <c r="A352" s="150"/>
      <c r="B352" s="151" t="s">
        <v>12</v>
      </c>
      <c r="C352" s="153">
        <f>SUM(C348:C351)</f>
        <v>455</v>
      </c>
      <c r="D352" s="23">
        <f>SUM(D348:D351)</f>
        <v>12.353</v>
      </c>
      <c r="E352" s="23">
        <f>SUM(E348:E351)</f>
        <v>18.939</v>
      </c>
      <c r="F352" s="23">
        <f>SUM(F348:F351)</f>
        <v>70.045999999999992</v>
      </c>
      <c r="G352" s="23">
        <f>SUM(G348:G351)</f>
        <v>479.59199999999998</v>
      </c>
      <c r="I352" s="2"/>
      <c r="J352" s="4"/>
      <c r="K352" s="5"/>
      <c r="L352" s="5"/>
      <c r="M352" s="5"/>
      <c r="N352" s="5"/>
      <c r="O352" s="5"/>
    </row>
    <row r="353" spans="1:15" ht="19.5">
      <c r="A353" s="161" t="s">
        <v>13</v>
      </c>
      <c r="B353" s="161"/>
      <c r="C353" s="161"/>
      <c r="D353" s="161"/>
      <c r="E353" s="161"/>
      <c r="F353" s="161"/>
      <c r="G353" s="161"/>
      <c r="I353" s="3"/>
      <c r="J353" s="5"/>
      <c r="K353" s="6"/>
      <c r="L353" s="6"/>
      <c r="M353" s="6"/>
      <c r="N353" s="6"/>
      <c r="O353" s="6"/>
    </row>
    <row r="354" spans="1:15" ht="18.75">
      <c r="A354" s="21">
        <v>71</v>
      </c>
      <c r="B354" s="20" t="s">
        <v>52</v>
      </c>
      <c r="C354" s="21">
        <v>60</v>
      </c>
      <c r="D354" s="22">
        <v>0.72599999999999998</v>
      </c>
      <c r="E354" s="22">
        <v>1.1319999999999999</v>
      </c>
      <c r="F354" s="22">
        <v>2.508</v>
      </c>
      <c r="G354" s="22">
        <v>25.8</v>
      </c>
      <c r="I354" s="3"/>
      <c r="J354" s="5"/>
      <c r="K354" s="4"/>
      <c r="L354" s="4"/>
      <c r="M354" s="4"/>
      <c r="N354" s="4"/>
      <c r="O354" s="4"/>
    </row>
    <row r="355" spans="1:15" ht="18.75">
      <c r="A355" s="21">
        <v>103</v>
      </c>
      <c r="B355" s="20" t="s">
        <v>53</v>
      </c>
      <c r="C355" s="21">
        <v>200</v>
      </c>
      <c r="D355" s="22">
        <v>1.53</v>
      </c>
      <c r="E355" s="22">
        <v>2.2080000000000002</v>
      </c>
      <c r="F355" s="22">
        <v>10.247</v>
      </c>
      <c r="G355" s="22">
        <v>107.25</v>
      </c>
      <c r="I355" s="4"/>
      <c r="J355" s="5"/>
      <c r="K355" s="5"/>
      <c r="L355" s="5"/>
      <c r="M355" s="5"/>
      <c r="N355" s="5"/>
      <c r="O355" s="5"/>
    </row>
    <row r="356" spans="1:15" ht="18.75">
      <c r="A356" s="21">
        <v>260</v>
      </c>
      <c r="B356" s="20" t="s">
        <v>31</v>
      </c>
      <c r="C356" s="21">
        <v>90</v>
      </c>
      <c r="D356" s="22">
        <v>13.305999999999999</v>
      </c>
      <c r="E356" s="22">
        <v>12.603</v>
      </c>
      <c r="F356" s="22">
        <v>3.9660000000000002</v>
      </c>
      <c r="G356" s="22">
        <f>D356+E356+F356</f>
        <v>29.875</v>
      </c>
      <c r="I356" s="5"/>
      <c r="J356" s="6"/>
      <c r="K356" s="6"/>
      <c r="L356" s="6"/>
      <c r="M356" s="6"/>
      <c r="N356" s="6"/>
      <c r="O356" s="6"/>
    </row>
    <row r="357" spans="1:15" ht="18.75">
      <c r="A357" s="21">
        <v>171</v>
      </c>
      <c r="B357" s="20" t="s">
        <v>165</v>
      </c>
      <c r="C357" s="21">
        <v>200</v>
      </c>
      <c r="D357" s="19">
        <v>4.0069999999999997</v>
      </c>
      <c r="E357" s="19">
        <v>4.2779999999999996</v>
      </c>
      <c r="F357" s="22">
        <v>37.070999999999998</v>
      </c>
      <c r="G357" s="22">
        <v>181.72</v>
      </c>
      <c r="I357" s="5"/>
      <c r="J357" s="4"/>
      <c r="K357" s="7"/>
      <c r="L357" s="7"/>
      <c r="M357" s="7"/>
      <c r="N357" s="7"/>
      <c r="O357" s="7"/>
    </row>
    <row r="358" spans="1:15" ht="18.75">
      <c r="A358" s="21">
        <v>377</v>
      </c>
      <c r="B358" s="20" t="s">
        <v>10</v>
      </c>
      <c r="C358" s="21">
        <v>200</v>
      </c>
      <c r="D358" s="22">
        <v>0.22500000000000001</v>
      </c>
      <c r="E358" s="22">
        <v>5.0999999999999997E-2</v>
      </c>
      <c r="F358" s="22">
        <v>12.188000000000001</v>
      </c>
      <c r="G358" s="22">
        <v>50.962000000000003</v>
      </c>
      <c r="I358" s="5"/>
      <c r="J358" s="5"/>
      <c r="K358" s="2"/>
      <c r="L358" s="2"/>
      <c r="M358" s="2"/>
      <c r="N358" s="2"/>
      <c r="O358" s="2"/>
    </row>
    <row r="359" spans="1:15" ht="18.75">
      <c r="A359" s="19"/>
      <c r="B359" s="20" t="s">
        <v>15</v>
      </c>
      <c r="C359" s="21">
        <v>30</v>
      </c>
      <c r="D359" s="22">
        <v>2.2200000000000002</v>
      </c>
      <c r="E359" s="22">
        <v>0.39</v>
      </c>
      <c r="F359" s="22">
        <v>12.96</v>
      </c>
      <c r="G359" s="22">
        <v>63.3</v>
      </c>
      <c r="I359" s="6"/>
      <c r="J359" s="5"/>
      <c r="K359" s="3"/>
      <c r="L359" s="3"/>
      <c r="M359" s="3"/>
      <c r="N359" s="3"/>
      <c r="O359" s="3"/>
    </row>
    <row r="360" spans="1:15" ht="18.75">
      <c r="A360" s="19"/>
      <c r="B360" s="20" t="s">
        <v>11</v>
      </c>
      <c r="C360" s="21">
        <v>30</v>
      </c>
      <c r="D360" s="22">
        <v>2.2799999999999998</v>
      </c>
      <c r="E360" s="22">
        <v>0.27</v>
      </c>
      <c r="F360" s="22">
        <v>13.86</v>
      </c>
      <c r="G360" s="43">
        <v>50.2</v>
      </c>
      <c r="I360" s="4"/>
      <c r="J360" s="5"/>
      <c r="K360" s="3"/>
      <c r="L360" s="3"/>
      <c r="M360" s="3"/>
      <c r="N360" s="3"/>
      <c r="O360" s="3"/>
    </row>
    <row r="361" spans="1:15" ht="18.75">
      <c r="A361" s="19"/>
      <c r="B361" s="20" t="s">
        <v>16</v>
      </c>
      <c r="C361" s="19">
        <v>3.5000000000000003E-2</v>
      </c>
      <c r="D361" s="19"/>
      <c r="E361" s="19"/>
      <c r="F361" s="19"/>
      <c r="G361" s="22">
        <f>D361+E361+F361</f>
        <v>0</v>
      </c>
      <c r="I361" s="5"/>
      <c r="J361" s="5"/>
      <c r="K361" s="4"/>
      <c r="L361" s="4"/>
      <c r="M361" s="4"/>
      <c r="N361" s="4"/>
      <c r="O361" s="4"/>
    </row>
    <row r="362" spans="1:15" ht="19.5">
      <c r="A362" s="150"/>
      <c r="B362" s="151" t="s">
        <v>18</v>
      </c>
      <c r="C362" s="141">
        <f>SUM(C354:C361)</f>
        <v>810.03499999999997</v>
      </c>
      <c r="D362" s="23">
        <f>SUM(D354:D361)</f>
        <v>24.294</v>
      </c>
      <c r="E362" s="23">
        <f>SUM(E354:E361)</f>
        <v>20.931999999999999</v>
      </c>
      <c r="F362" s="23">
        <f>SUM(F354:F361)</f>
        <v>92.8</v>
      </c>
      <c r="G362" s="23">
        <f>SUM(G354:G361)</f>
        <v>509.10699999999997</v>
      </c>
      <c r="I362" s="5"/>
      <c r="J362" s="5"/>
      <c r="K362" s="5"/>
      <c r="L362" s="5"/>
      <c r="M362" s="5"/>
      <c r="N362" s="5"/>
      <c r="O362" s="5"/>
    </row>
    <row r="363" spans="1:15" ht="19.5">
      <c r="A363" s="161"/>
      <c r="B363" s="161"/>
      <c r="C363" s="161"/>
      <c r="D363" s="161"/>
      <c r="E363" s="161"/>
      <c r="F363" s="161"/>
      <c r="G363" s="161"/>
      <c r="I363" s="5"/>
      <c r="J363" s="5"/>
      <c r="K363" s="5"/>
      <c r="L363" s="5"/>
      <c r="M363" s="5"/>
      <c r="N363" s="5"/>
      <c r="O363" s="5"/>
    </row>
    <row r="364" spans="1:15" ht="19.5">
      <c r="A364" s="62">
        <v>349</v>
      </c>
      <c r="B364" s="92" t="s">
        <v>14</v>
      </c>
      <c r="C364" s="75">
        <v>200</v>
      </c>
      <c r="D364" s="75">
        <v>0.78</v>
      </c>
      <c r="E364" s="75">
        <v>0.06</v>
      </c>
      <c r="F364" s="75">
        <v>25.11</v>
      </c>
      <c r="G364" s="75">
        <v>105.25</v>
      </c>
      <c r="I364" s="5"/>
      <c r="J364" s="5"/>
      <c r="K364" s="5"/>
      <c r="L364" s="5"/>
      <c r="M364" s="5"/>
      <c r="N364" s="5"/>
      <c r="O364" s="5"/>
    </row>
    <row r="365" spans="1:15" ht="19.5">
      <c r="A365" s="62"/>
      <c r="B365" s="93" t="s">
        <v>54</v>
      </c>
      <c r="C365" s="75">
        <v>220</v>
      </c>
      <c r="D365" s="68">
        <v>0.6</v>
      </c>
      <c r="E365" s="68">
        <v>0.6</v>
      </c>
      <c r="F365" s="68">
        <v>14.7</v>
      </c>
      <c r="G365" s="75">
        <v>100.5</v>
      </c>
      <c r="I365" s="5"/>
      <c r="J365" s="6"/>
      <c r="K365" s="6"/>
      <c r="L365" s="6"/>
      <c r="M365" s="6"/>
      <c r="N365" s="6"/>
      <c r="O365" s="6"/>
    </row>
    <row r="366" spans="1:15" ht="19.5">
      <c r="A366" s="62"/>
      <c r="B366" s="92" t="s">
        <v>26</v>
      </c>
      <c r="C366" s="75">
        <v>40</v>
      </c>
      <c r="D366" s="75">
        <v>3.69</v>
      </c>
      <c r="E366" s="75">
        <v>3.0150000000000001</v>
      </c>
      <c r="F366" s="75">
        <v>32.354999999999997</v>
      </c>
      <c r="G366" s="75">
        <v>64.5</v>
      </c>
      <c r="I366" s="5"/>
      <c r="J366" s="4"/>
      <c r="K366" s="4"/>
      <c r="L366" s="4"/>
      <c r="M366" s="4"/>
      <c r="N366" s="4"/>
      <c r="O366" s="4"/>
    </row>
    <row r="367" spans="1:15" ht="19.5">
      <c r="A367" s="62"/>
      <c r="B367" s="148" t="s">
        <v>166</v>
      </c>
      <c r="C367" s="62">
        <f>SUM(C364:C366)</f>
        <v>460</v>
      </c>
      <c r="D367" s="62">
        <f>SUM(D364:D366)</f>
        <v>5.07</v>
      </c>
      <c r="E367" s="62">
        <f>SUM(E364:E366)</f>
        <v>3.6749999999999998</v>
      </c>
      <c r="F367" s="62">
        <f>SUM(F364:F366)</f>
        <v>72.164999999999992</v>
      </c>
      <c r="G367" s="62">
        <f>SUM(G364:G366)</f>
        <v>270.25</v>
      </c>
      <c r="I367" s="5"/>
      <c r="J367" s="5"/>
      <c r="K367" s="5"/>
      <c r="L367" s="5"/>
      <c r="M367" s="5"/>
      <c r="N367" s="5"/>
      <c r="O367" s="5"/>
    </row>
    <row r="368" spans="1:15" ht="19.5">
      <c r="A368" s="62"/>
      <c r="B368" s="148"/>
      <c r="C368" s="62"/>
      <c r="D368" s="62"/>
      <c r="E368" s="62"/>
      <c r="F368" s="62"/>
      <c r="G368" s="62"/>
      <c r="I368" s="6"/>
      <c r="J368" s="5"/>
      <c r="K368" s="5"/>
      <c r="L368" s="5"/>
      <c r="M368" s="5"/>
      <c r="N368" s="5"/>
      <c r="O368" s="5"/>
    </row>
    <row r="369" spans="1:15" ht="19.5">
      <c r="A369" s="152"/>
      <c r="B369" s="127" t="s">
        <v>167</v>
      </c>
      <c r="C369" s="154">
        <f>SUM(C352+C362+C367)</f>
        <v>1725.0349999999999</v>
      </c>
      <c r="D369" s="30">
        <f>D352+D362+D367</f>
        <v>41.716999999999999</v>
      </c>
      <c r="E369" s="30">
        <f>E352+E362+E367</f>
        <v>43.545999999999992</v>
      </c>
      <c r="F369" s="30">
        <f>F352+F362+F367</f>
        <v>235.011</v>
      </c>
      <c r="G369" s="30">
        <f>G352+G362+G367</f>
        <v>1258.9490000000001</v>
      </c>
      <c r="I369" s="4"/>
      <c r="J369" s="6"/>
      <c r="K369" s="5"/>
      <c r="L369" s="5"/>
      <c r="M369" s="5"/>
      <c r="N369" s="5"/>
      <c r="O369" s="5"/>
    </row>
    <row r="370" spans="1:15">
      <c r="I370" s="5"/>
      <c r="J370" s="7"/>
      <c r="K370" s="5"/>
      <c r="L370" s="5"/>
      <c r="M370" s="5"/>
      <c r="N370" s="5"/>
      <c r="O370" s="5"/>
    </row>
    <row r="371" spans="1:15">
      <c r="I371" s="5"/>
      <c r="J371" s="2"/>
      <c r="K371" s="5"/>
      <c r="L371" s="5"/>
      <c r="M371" s="5"/>
      <c r="N371" s="5"/>
      <c r="O371" s="5"/>
    </row>
    <row r="372" spans="1:15" ht="12.75">
      <c r="I372" s="6"/>
      <c r="J372" s="3"/>
      <c r="K372" s="5"/>
      <c r="L372" s="5"/>
      <c r="M372" s="5"/>
      <c r="N372" s="5"/>
      <c r="O372" s="5"/>
    </row>
    <row r="373" spans="1:15" ht="12.75">
      <c r="I373" s="7"/>
      <c r="J373" s="3"/>
      <c r="K373" s="5"/>
      <c r="L373" s="5"/>
      <c r="M373" s="5"/>
      <c r="N373" s="5"/>
      <c r="O373" s="5"/>
    </row>
    <row r="374" spans="1:15" ht="18.75">
      <c r="A374" s="63"/>
      <c r="B374" s="103" t="s">
        <v>74</v>
      </c>
      <c r="C374" s="103"/>
      <c r="D374" s="103"/>
      <c r="E374" s="103"/>
      <c r="F374" s="103"/>
      <c r="I374" s="2"/>
      <c r="J374" s="4"/>
      <c r="K374" s="6"/>
      <c r="L374" s="6"/>
      <c r="M374" s="6"/>
      <c r="N374" s="6"/>
      <c r="O374" s="6"/>
    </row>
    <row r="375" spans="1:15" ht="18.75">
      <c r="B375" s="103" t="s">
        <v>145</v>
      </c>
      <c r="C375" s="103" t="s">
        <v>3</v>
      </c>
      <c r="D375" s="103"/>
      <c r="E375" s="103"/>
      <c r="F375" s="103" t="s">
        <v>75</v>
      </c>
      <c r="I375" s="3"/>
      <c r="J375" s="5"/>
      <c r="K375" s="4"/>
      <c r="L375" s="4"/>
      <c r="M375" s="4"/>
      <c r="N375" s="4"/>
      <c r="O375" s="4"/>
    </row>
    <row r="376" spans="1:15" ht="18.75">
      <c r="B376" s="103"/>
      <c r="C376" s="103" t="s">
        <v>8</v>
      </c>
      <c r="D376" s="103" t="s">
        <v>13</v>
      </c>
      <c r="E376" s="103" t="s">
        <v>92</v>
      </c>
      <c r="F376" s="103" t="s">
        <v>93</v>
      </c>
      <c r="I376" s="3"/>
      <c r="J376" s="5"/>
      <c r="K376" s="5"/>
      <c r="L376" s="5"/>
      <c r="M376" s="5"/>
      <c r="N376" s="5"/>
      <c r="O376" s="5"/>
    </row>
    <row r="377" spans="1:15" ht="18.75">
      <c r="B377" s="103" t="s">
        <v>76</v>
      </c>
      <c r="C377" s="104">
        <f>G20</f>
        <v>490.31399999999996</v>
      </c>
      <c r="D377" s="104">
        <f>G29</f>
        <v>709.40600000000006</v>
      </c>
      <c r="E377" s="104">
        <f>G32</f>
        <v>278.44799999999998</v>
      </c>
      <c r="F377" s="104">
        <f>C377+D377+E377</f>
        <v>1478.1680000000001</v>
      </c>
      <c r="I377" s="4"/>
      <c r="J377" s="5"/>
      <c r="K377" s="5"/>
      <c r="L377" s="5"/>
      <c r="M377" s="5"/>
      <c r="N377" s="5"/>
      <c r="O377" s="5"/>
    </row>
    <row r="378" spans="1:15" ht="18.75">
      <c r="B378" s="103" t="s">
        <v>77</v>
      </c>
      <c r="C378" s="104">
        <f>G44</f>
        <v>604.85799999999995</v>
      </c>
      <c r="D378" s="104">
        <f>G54</f>
        <v>1266.5119999999999</v>
      </c>
      <c r="E378" s="104">
        <f>G59</f>
        <v>404.5</v>
      </c>
      <c r="F378" s="104">
        <f>C378+D378+E378</f>
        <v>2275.87</v>
      </c>
      <c r="I378" s="4"/>
      <c r="J378" s="5"/>
      <c r="K378" s="6"/>
      <c r="L378" s="6"/>
      <c r="M378" s="6"/>
      <c r="N378" s="6"/>
      <c r="O378" s="6"/>
    </row>
    <row r="379" spans="1:15" ht="18.75">
      <c r="B379" s="103" t="s">
        <v>78</v>
      </c>
      <c r="C379" s="104">
        <f>G72</f>
        <v>729.13299999999992</v>
      </c>
      <c r="D379" s="104">
        <f>G80</f>
        <v>742.73</v>
      </c>
      <c r="E379" s="104">
        <f>G84</f>
        <v>200.45</v>
      </c>
      <c r="F379" s="104">
        <f>C379+D379+E379</f>
        <v>1672.3129999999999</v>
      </c>
      <c r="I379" s="5"/>
      <c r="J379" s="6"/>
      <c r="K379" s="7"/>
      <c r="L379" s="7"/>
      <c r="M379" s="7"/>
      <c r="N379" s="7"/>
      <c r="O379" s="7"/>
    </row>
    <row r="380" spans="1:15" ht="18.75">
      <c r="B380" s="103" t="s">
        <v>79</v>
      </c>
      <c r="C380" s="104">
        <f>G97</f>
        <v>544.96899999999994</v>
      </c>
      <c r="D380" s="104">
        <f>G105</f>
        <v>555.24</v>
      </c>
      <c r="E380" s="104">
        <f>G109</f>
        <v>230.75</v>
      </c>
      <c r="F380" s="104">
        <f t="shared" ref="F380:F390" si="0">C380+D380+E380</f>
        <v>1330.9589999999998</v>
      </c>
      <c r="I380" s="5"/>
      <c r="J380" s="4"/>
      <c r="K380" s="2"/>
      <c r="L380" s="2"/>
      <c r="M380" s="2"/>
      <c r="N380" s="2"/>
      <c r="O380" s="2"/>
    </row>
    <row r="381" spans="1:15" ht="18.75">
      <c r="B381" s="103" t="s">
        <v>80</v>
      </c>
      <c r="C381" s="104">
        <f>G122</f>
        <v>614.11</v>
      </c>
      <c r="D381" s="104">
        <f>G132</f>
        <v>507.54499999999996</v>
      </c>
      <c r="E381" s="104">
        <f>G137</f>
        <v>382.55</v>
      </c>
      <c r="F381" s="104">
        <f t="shared" si="0"/>
        <v>1504.2049999999999</v>
      </c>
      <c r="I381" s="5"/>
      <c r="J381" s="5"/>
      <c r="K381" s="3"/>
      <c r="L381" s="3"/>
      <c r="M381" s="3"/>
      <c r="N381" s="3"/>
      <c r="O381" s="3"/>
    </row>
    <row r="382" spans="1:15" ht="18.75">
      <c r="B382" s="103" t="s">
        <v>81</v>
      </c>
      <c r="C382" s="104">
        <f>G149</f>
        <v>534.4</v>
      </c>
      <c r="D382" s="104">
        <f>G158</f>
        <v>559.24800000000005</v>
      </c>
      <c r="E382" s="104">
        <f>G163</f>
        <v>331.6</v>
      </c>
      <c r="F382" s="104">
        <f t="shared" si="0"/>
        <v>1425.248</v>
      </c>
      <c r="I382" s="6"/>
      <c r="J382" s="5"/>
      <c r="K382" s="3"/>
      <c r="L382" s="3"/>
      <c r="M382" s="3"/>
      <c r="N382" s="3"/>
      <c r="O382" s="3"/>
    </row>
    <row r="383" spans="1:15" ht="18.75">
      <c r="B383" s="103" t="s">
        <v>91</v>
      </c>
      <c r="C383" s="104">
        <f>G176</f>
        <v>466.71100000000001</v>
      </c>
      <c r="D383" s="104">
        <f>G186</f>
        <v>668.23199999999997</v>
      </c>
      <c r="E383" s="104">
        <f>G190</f>
        <v>147.05000000000001</v>
      </c>
      <c r="F383" s="104">
        <f t="shared" si="0"/>
        <v>1281.9929999999999</v>
      </c>
      <c r="I383" s="4"/>
      <c r="J383" s="5"/>
      <c r="K383" s="4"/>
      <c r="L383" s="4"/>
      <c r="M383" s="4"/>
      <c r="N383" s="4"/>
      <c r="O383" s="4"/>
    </row>
    <row r="384" spans="1:15" ht="18.75">
      <c r="B384" s="103" t="s">
        <v>82</v>
      </c>
      <c r="C384" s="104">
        <f>G201</f>
        <v>531.42600000000004</v>
      </c>
      <c r="D384" s="104">
        <f>G210</f>
        <v>671.23799999999994</v>
      </c>
      <c r="E384" s="104">
        <f>G214</f>
        <v>196.95499999999998</v>
      </c>
      <c r="F384" s="104">
        <f t="shared" si="0"/>
        <v>1399.6189999999999</v>
      </c>
      <c r="I384" s="5"/>
      <c r="J384" s="5"/>
      <c r="K384" s="4"/>
      <c r="L384" s="4"/>
      <c r="M384" s="4"/>
      <c r="N384" s="4"/>
      <c r="O384" s="4"/>
    </row>
    <row r="385" spans="2:15" ht="18.75">
      <c r="B385" s="103" t="s">
        <v>83</v>
      </c>
      <c r="C385" s="104">
        <f>G225</f>
        <v>488.53499999999997</v>
      </c>
      <c r="D385" s="104">
        <f>G235</f>
        <v>756.29100000000005</v>
      </c>
      <c r="E385" s="104">
        <f>G299</f>
        <v>63.085000000000001</v>
      </c>
      <c r="F385" s="104">
        <f t="shared" si="0"/>
        <v>1307.9110000000001</v>
      </c>
      <c r="I385" s="5"/>
      <c r="J385" s="5"/>
      <c r="K385" s="5"/>
      <c r="L385" s="5"/>
      <c r="M385" s="5"/>
      <c r="N385" s="5"/>
      <c r="O385" s="5"/>
    </row>
    <row r="386" spans="2:15" ht="18.75">
      <c r="B386" s="103" t="s">
        <v>84</v>
      </c>
      <c r="C386" s="104">
        <f>G250</f>
        <v>468.21300000000008</v>
      </c>
      <c r="D386" s="104">
        <f>G259</f>
        <v>676.65</v>
      </c>
      <c r="E386" s="104">
        <f>G264</f>
        <v>335.31200000000001</v>
      </c>
      <c r="F386" s="104">
        <f t="shared" si="0"/>
        <v>1480.1750000000002</v>
      </c>
      <c r="I386" s="5"/>
      <c r="J386" s="5"/>
      <c r="K386" s="5"/>
      <c r="L386" s="5"/>
      <c r="M386" s="5"/>
      <c r="N386" s="5"/>
      <c r="O386" s="5"/>
    </row>
    <row r="387" spans="2:15" ht="18.75">
      <c r="B387" s="103" t="s">
        <v>85</v>
      </c>
      <c r="C387" s="104">
        <f>G275</f>
        <v>544.32899999999995</v>
      </c>
      <c r="D387" s="104">
        <f>G285</f>
        <v>860.83999999999992</v>
      </c>
      <c r="E387" s="104">
        <f>G290</f>
        <v>299.25</v>
      </c>
      <c r="F387" s="104">
        <f t="shared" si="0"/>
        <v>1704.4189999999999</v>
      </c>
      <c r="I387" s="5"/>
      <c r="J387" s="5"/>
      <c r="K387" s="5"/>
      <c r="L387" s="5"/>
      <c r="M387" s="5"/>
      <c r="N387" s="5"/>
      <c r="O387" s="5"/>
    </row>
    <row r="388" spans="2:15" ht="18.75">
      <c r="B388" s="103" t="s">
        <v>86</v>
      </c>
      <c r="C388" s="104">
        <f>G303</f>
        <v>375.30900000000003</v>
      </c>
      <c r="D388" s="104">
        <f>G311</f>
        <v>645.49800000000005</v>
      </c>
      <c r="E388" s="104">
        <f>G316</f>
        <v>320.22000000000003</v>
      </c>
      <c r="F388" s="104">
        <f t="shared" si="0"/>
        <v>1341.027</v>
      </c>
      <c r="I388" s="5"/>
      <c r="J388" s="6"/>
      <c r="K388" s="6"/>
      <c r="L388" s="6"/>
      <c r="M388" s="6"/>
      <c r="N388" s="6"/>
      <c r="O388" s="6"/>
    </row>
    <row r="389" spans="2:15" ht="18.75">
      <c r="B389" s="103" t="s">
        <v>87</v>
      </c>
      <c r="C389" s="104">
        <f>G327</f>
        <v>543.54899999999998</v>
      </c>
      <c r="D389" s="104">
        <f>G336</f>
        <v>711.76600000000008</v>
      </c>
      <c r="E389" s="104">
        <f>G339</f>
        <v>70.5</v>
      </c>
      <c r="F389" s="104">
        <f t="shared" si="0"/>
        <v>1325.8150000000001</v>
      </c>
      <c r="I389" s="5"/>
      <c r="J389" s="4"/>
      <c r="K389" s="4"/>
      <c r="L389" s="4"/>
      <c r="M389" s="4"/>
      <c r="N389" s="4"/>
      <c r="O389" s="4"/>
    </row>
    <row r="390" spans="2:15" ht="18.75">
      <c r="B390" s="103" t="s">
        <v>90</v>
      </c>
      <c r="C390" s="104">
        <f>G352</f>
        <v>479.59199999999998</v>
      </c>
      <c r="D390" s="104">
        <f>G362</f>
        <v>509.10699999999997</v>
      </c>
      <c r="E390" s="104">
        <f>G367</f>
        <v>270.25</v>
      </c>
      <c r="F390" s="104">
        <f t="shared" si="0"/>
        <v>1258.9490000000001</v>
      </c>
      <c r="I390" s="5"/>
      <c r="J390" s="5"/>
      <c r="K390" s="5"/>
      <c r="L390" s="5"/>
      <c r="M390" s="5"/>
      <c r="N390" s="5"/>
      <c r="O390" s="5"/>
    </row>
    <row r="391" spans="2:15" ht="18.75">
      <c r="B391" s="103" t="s">
        <v>88</v>
      </c>
      <c r="C391" s="104">
        <f>SUM(C377:C390)/14</f>
        <v>529.67485714285715</v>
      </c>
      <c r="D391" s="104">
        <f>SUM(D377:D390)/14</f>
        <v>702.87878571428575</v>
      </c>
      <c r="E391" s="104">
        <f>SUM(E377:E390)/14</f>
        <v>252.20857142857145</v>
      </c>
      <c r="F391" s="104">
        <f>SUM(F377:F390)/14</f>
        <v>1484.7622142857142</v>
      </c>
      <c r="I391" s="6"/>
      <c r="J391" s="5"/>
      <c r="K391" s="5"/>
      <c r="L391" s="5"/>
      <c r="M391" s="5"/>
      <c r="N391" s="5"/>
      <c r="O391" s="5"/>
    </row>
    <row r="392" spans="2:15" ht="18.75">
      <c r="B392" s="103" t="s">
        <v>89</v>
      </c>
      <c r="C392" s="103">
        <v>500</v>
      </c>
      <c r="D392" s="103">
        <v>700</v>
      </c>
      <c r="E392" s="103">
        <v>300</v>
      </c>
      <c r="F392" s="103">
        <v>1500</v>
      </c>
      <c r="I392" s="4"/>
      <c r="J392" s="6"/>
      <c r="K392" s="5"/>
      <c r="L392" s="5"/>
      <c r="M392" s="5"/>
      <c r="N392" s="5"/>
      <c r="O392" s="5"/>
    </row>
    <row r="393" spans="2:15" ht="18.75">
      <c r="B393" s="103"/>
      <c r="C393" s="103"/>
      <c r="D393" s="103"/>
      <c r="E393" s="103"/>
      <c r="F393" s="103"/>
      <c r="I393" s="5"/>
      <c r="J393" s="7"/>
      <c r="K393" s="5"/>
      <c r="L393" s="5"/>
      <c r="M393" s="5"/>
      <c r="N393" s="5"/>
      <c r="O393" s="5"/>
    </row>
    <row r="394" spans="2:15">
      <c r="I394" s="5"/>
      <c r="J394" s="2"/>
      <c r="K394" s="5"/>
      <c r="L394" s="5"/>
      <c r="M394" s="5"/>
      <c r="N394" s="5"/>
      <c r="O394" s="5"/>
    </row>
    <row r="395" spans="2:15" ht="12.75">
      <c r="I395" s="6"/>
      <c r="J395" s="3"/>
      <c r="K395" s="5"/>
      <c r="L395" s="5"/>
      <c r="M395" s="5"/>
      <c r="N395" s="5"/>
      <c r="O395" s="5"/>
    </row>
    <row r="396" spans="2:15" ht="12.75">
      <c r="I396" s="7"/>
      <c r="J396" s="3"/>
      <c r="K396" s="5"/>
      <c r="L396" s="5"/>
      <c r="M396" s="5"/>
      <c r="N396" s="5"/>
      <c r="O396" s="5"/>
    </row>
    <row r="397" spans="2:15">
      <c r="I397" s="2"/>
      <c r="J397" s="4"/>
      <c r="K397" s="6"/>
      <c r="L397" s="6"/>
      <c r="M397" s="6"/>
      <c r="N397" s="6"/>
      <c r="O397" s="6"/>
    </row>
    <row r="398" spans="2:15" ht="12.75">
      <c r="I398" s="3"/>
      <c r="J398" s="5"/>
      <c r="K398" s="4"/>
      <c r="L398" s="4"/>
      <c r="M398" s="4"/>
      <c r="N398" s="4"/>
      <c r="O398" s="4"/>
    </row>
    <row r="399" spans="2:15" ht="12.75">
      <c r="I399" s="3"/>
      <c r="J399" s="5"/>
      <c r="K399" s="5"/>
      <c r="L399" s="5"/>
      <c r="M399" s="5"/>
      <c r="N399" s="5"/>
      <c r="O399" s="5"/>
    </row>
    <row r="400" spans="2:15">
      <c r="I400" s="4"/>
      <c r="J400" s="5"/>
      <c r="K400" s="5"/>
      <c r="L400" s="5"/>
      <c r="M400" s="5"/>
      <c r="N400" s="5"/>
      <c r="O400" s="5"/>
    </row>
    <row r="401" spans="9:15">
      <c r="I401" s="5"/>
      <c r="J401" s="5"/>
      <c r="K401" s="6"/>
      <c r="L401" s="6"/>
      <c r="M401" s="6"/>
      <c r="N401" s="6"/>
      <c r="O401" s="6"/>
    </row>
    <row r="402" spans="9:15">
      <c r="I402" s="5"/>
      <c r="J402" s="5"/>
      <c r="K402" s="7"/>
      <c r="L402" s="7"/>
      <c r="M402" s="7"/>
      <c r="N402" s="7"/>
      <c r="O402" s="7"/>
    </row>
    <row r="403" spans="9:15">
      <c r="I403" s="5"/>
      <c r="J403" s="5"/>
      <c r="K403" s="2"/>
      <c r="L403" s="2"/>
      <c r="M403" s="2"/>
      <c r="N403" s="2"/>
      <c r="O403" s="2"/>
    </row>
    <row r="404" spans="9:15" ht="12.75">
      <c r="I404" s="5"/>
      <c r="J404" s="6"/>
      <c r="K404" s="3"/>
      <c r="L404" s="3"/>
      <c r="M404" s="3"/>
      <c r="N404" s="3"/>
      <c r="O404" s="3"/>
    </row>
    <row r="405" spans="9:15" ht="12.75">
      <c r="I405" s="5"/>
      <c r="J405" s="4"/>
      <c r="K405" s="3"/>
      <c r="L405" s="3"/>
      <c r="M405" s="3"/>
      <c r="N405" s="3"/>
      <c r="O405" s="3"/>
    </row>
    <row r="406" spans="9:15">
      <c r="I406" s="5"/>
      <c r="J406" s="5"/>
      <c r="K406" s="4"/>
      <c r="L406" s="4"/>
      <c r="M406" s="4"/>
      <c r="N406" s="4"/>
      <c r="O406" s="4"/>
    </row>
    <row r="407" spans="9:15">
      <c r="I407" s="6"/>
      <c r="J407" s="5"/>
      <c r="K407" s="5"/>
      <c r="L407" s="5"/>
      <c r="M407" s="5"/>
      <c r="N407" s="5"/>
      <c r="O407" s="5"/>
    </row>
    <row r="408" spans="9:15">
      <c r="I408" s="4"/>
      <c r="J408" s="5"/>
      <c r="K408" s="5"/>
      <c r="L408" s="5"/>
      <c r="M408" s="5"/>
      <c r="N408" s="5"/>
      <c r="O408" s="5"/>
    </row>
    <row r="409" spans="9:15">
      <c r="I409" s="5"/>
      <c r="J409" s="5"/>
      <c r="K409" s="5"/>
      <c r="L409" s="5"/>
      <c r="M409" s="5"/>
      <c r="N409" s="5"/>
      <c r="O409" s="5"/>
    </row>
    <row r="410" spans="9:15">
      <c r="I410" s="5"/>
      <c r="J410" s="5"/>
      <c r="K410" s="5"/>
      <c r="L410" s="5"/>
      <c r="M410" s="5"/>
      <c r="N410" s="5"/>
      <c r="O410" s="5"/>
    </row>
    <row r="411" spans="9:15">
      <c r="I411" s="5"/>
      <c r="J411" s="5"/>
      <c r="K411" s="5"/>
      <c r="L411" s="5"/>
      <c r="M411" s="5"/>
      <c r="N411" s="5"/>
      <c r="O411" s="5"/>
    </row>
    <row r="412" spans="9:15">
      <c r="I412" s="5"/>
      <c r="J412" s="5"/>
      <c r="K412" s="5"/>
      <c r="L412" s="5"/>
      <c r="M412" s="5"/>
      <c r="N412" s="5"/>
      <c r="O412" s="5"/>
    </row>
    <row r="413" spans="9:15">
      <c r="I413" s="5"/>
      <c r="J413" s="5"/>
      <c r="K413" s="6"/>
      <c r="L413" s="6"/>
      <c r="M413" s="6"/>
      <c r="N413" s="6"/>
      <c r="O413" s="6"/>
    </row>
    <row r="414" spans="9:15">
      <c r="I414" s="5"/>
      <c r="J414" s="6"/>
      <c r="K414" s="4"/>
      <c r="L414" s="4"/>
      <c r="M414" s="4"/>
      <c r="N414" s="4"/>
      <c r="O414" s="4"/>
    </row>
    <row r="415" spans="9:15">
      <c r="I415" s="5"/>
      <c r="J415" s="4"/>
      <c r="K415" s="5"/>
      <c r="L415" s="5"/>
      <c r="M415" s="5"/>
      <c r="N415" s="5"/>
      <c r="O415" s="5"/>
    </row>
    <row r="416" spans="9:15">
      <c r="I416" s="5"/>
      <c r="J416" s="5"/>
      <c r="K416" s="5"/>
      <c r="L416" s="5"/>
      <c r="M416" s="5"/>
      <c r="N416" s="5"/>
      <c r="O416" s="5"/>
    </row>
    <row r="417" spans="9:15">
      <c r="I417" s="6"/>
      <c r="J417" s="5"/>
      <c r="K417" s="5"/>
      <c r="L417" s="5"/>
      <c r="M417" s="5"/>
      <c r="N417" s="5"/>
      <c r="O417" s="5"/>
    </row>
    <row r="418" spans="9:15">
      <c r="I418" s="4"/>
      <c r="J418" s="6"/>
      <c r="K418" s="5"/>
      <c r="L418" s="5"/>
      <c r="M418" s="5"/>
      <c r="N418" s="5"/>
      <c r="O418" s="5"/>
    </row>
    <row r="419" spans="9:15">
      <c r="I419" s="5"/>
      <c r="J419" s="7"/>
      <c r="K419" s="5"/>
      <c r="L419" s="5"/>
      <c r="M419" s="5"/>
      <c r="N419" s="5"/>
      <c r="O419" s="5"/>
    </row>
    <row r="420" spans="9:15">
      <c r="I420" s="5"/>
      <c r="J420" s="2"/>
      <c r="K420" s="5"/>
      <c r="L420" s="5"/>
      <c r="M420" s="5"/>
      <c r="N420" s="5"/>
      <c r="O420" s="5"/>
    </row>
    <row r="421" spans="9:15" ht="12.75">
      <c r="I421" s="6"/>
      <c r="J421" s="3"/>
      <c r="K421" s="5"/>
      <c r="L421" s="5"/>
      <c r="M421" s="5"/>
      <c r="N421" s="5"/>
      <c r="O421" s="5"/>
    </row>
    <row r="422" spans="9:15" ht="12.75">
      <c r="I422" s="7"/>
      <c r="J422" s="3"/>
      <c r="K422" s="5"/>
      <c r="L422" s="5"/>
      <c r="M422" s="5"/>
      <c r="N422" s="5"/>
      <c r="O422" s="5"/>
    </row>
    <row r="423" spans="9:15">
      <c r="I423" s="2"/>
      <c r="J423" s="4"/>
      <c r="K423" s="6"/>
      <c r="L423" s="6"/>
      <c r="M423" s="6"/>
      <c r="N423" s="6"/>
      <c r="O423" s="6"/>
    </row>
    <row r="424" spans="9:15" ht="12.75">
      <c r="I424" s="3"/>
      <c r="J424" s="5"/>
      <c r="K424" s="4"/>
      <c r="L424" s="4"/>
      <c r="M424" s="4"/>
      <c r="N424" s="4"/>
      <c r="O424" s="4"/>
    </row>
    <row r="425" spans="9:15" ht="12.75">
      <c r="I425" s="3"/>
      <c r="J425" s="5"/>
      <c r="K425" s="5"/>
      <c r="L425" s="5"/>
      <c r="M425" s="5"/>
      <c r="N425" s="5"/>
      <c r="O425" s="5"/>
    </row>
    <row r="426" spans="9:15">
      <c r="I426" s="4"/>
      <c r="J426" s="5"/>
      <c r="K426" s="5"/>
      <c r="L426" s="5"/>
      <c r="M426" s="5"/>
      <c r="N426" s="5"/>
      <c r="O426" s="5"/>
    </row>
    <row r="427" spans="9:15">
      <c r="I427" s="5"/>
      <c r="J427" s="5"/>
      <c r="K427" s="6"/>
      <c r="L427" s="6"/>
      <c r="M427" s="6"/>
      <c r="N427" s="6"/>
      <c r="O427" s="6"/>
    </row>
    <row r="428" spans="9:15">
      <c r="I428" s="5"/>
      <c r="J428" s="6"/>
      <c r="K428" s="7"/>
      <c r="L428" s="7"/>
      <c r="M428" s="7"/>
      <c r="N428" s="7"/>
      <c r="O428" s="7"/>
    </row>
    <row r="429" spans="9:15">
      <c r="I429" s="5"/>
      <c r="J429" s="4"/>
      <c r="K429" s="2"/>
      <c r="L429" s="2"/>
      <c r="M429" s="2"/>
      <c r="N429" s="2"/>
      <c r="O429" s="2"/>
    </row>
    <row r="430" spans="9:15" ht="12.75">
      <c r="I430" s="5"/>
      <c r="J430" s="5"/>
      <c r="K430" s="3"/>
      <c r="L430" s="3"/>
      <c r="M430" s="3"/>
      <c r="N430" s="3"/>
      <c r="O430" s="3"/>
    </row>
    <row r="431" spans="9:15" ht="12.75">
      <c r="I431" s="6"/>
      <c r="J431" s="5"/>
      <c r="K431" s="3"/>
      <c r="L431" s="3"/>
      <c r="M431" s="3"/>
      <c r="N431" s="3"/>
      <c r="O431" s="3"/>
    </row>
    <row r="432" spans="9:15">
      <c r="I432" s="4"/>
      <c r="J432" s="5"/>
      <c r="K432" s="4"/>
      <c r="L432" s="4"/>
      <c r="M432" s="4"/>
      <c r="N432" s="4"/>
      <c r="O432" s="4"/>
    </row>
    <row r="433" spans="9:15">
      <c r="I433" s="5"/>
      <c r="J433" s="5"/>
      <c r="K433" s="5"/>
      <c r="L433" s="5"/>
      <c r="M433" s="5"/>
      <c r="N433" s="5"/>
      <c r="O433" s="5"/>
    </row>
    <row r="434" spans="9:15">
      <c r="I434" s="5"/>
      <c r="J434" s="5"/>
      <c r="K434" s="5"/>
      <c r="L434" s="5"/>
      <c r="M434" s="5"/>
      <c r="N434" s="5"/>
      <c r="O434" s="5"/>
    </row>
    <row r="435" spans="9:15">
      <c r="I435" s="5"/>
      <c r="J435" s="5"/>
      <c r="K435" s="5"/>
      <c r="L435" s="5"/>
      <c r="M435" s="5"/>
      <c r="N435" s="5"/>
      <c r="O435" s="5"/>
    </row>
    <row r="436" spans="9:15">
      <c r="I436" s="5"/>
      <c r="J436" s="5"/>
      <c r="K436" s="5"/>
      <c r="L436" s="5"/>
      <c r="M436" s="5"/>
      <c r="N436" s="5"/>
      <c r="O436" s="5"/>
    </row>
    <row r="437" spans="9:15">
      <c r="I437" s="5"/>
      <c r="J437" s="5"/>
      <c r="K437" s="6"/>
      <c r="L437" s="6"/>
      <c r="M437" s="6"/>
      <c r="N437" s="6"/>
      <c r="O437" s="6"/>
    </row>
    <row r="438" spans="9:15">
      <c r="I438" s="5"/>
      <c r="J438" s="6"/>
      <c r="K438" s="4"/>
      <c r="L438" s="4"/>
      <c r="M438" s="4"/>
      <c r="N438" s="4"/>
      <c r="O438" s="4"/>
    </row>
    <row r="439" spans="9:15">
      <c r="I439" s="5"/>
      <c r="J439" s="4"/>
      <c r="K439" s="5"/>
      <c r="L439" s="5"/>
      <c r="M439" s="5"/>
      <c r="N439" s="5"/>
      <c r="O439" s="5"/>
    </row>
    <row r="440" spans="9:15">
      <c r="I440" s="5"/>
      <c r="J440" s="5"/>
      <c r="K440" s="5"/>
      <c r="L440" s="5"/>
      <c r="M440" s="5"/>
      <c r="N440" s="5"/>
      <c r="O440" s="5"/>
    </row>
    <row r="441" spans="9:15">
      <c r="I441" s="6"/>
      <c r="J441" s="5"/>
      <c r="K441" s="5"/>
      <c r="L441" s="5"/>
      <c r="M441" s="5"/>
      <c r="N441" s="5"/>
      <c r="O441" s="5"/>
    </row>
    <row r="442" spans="9:15">
      <c r="I442" s="4"/>
      <c r="J442" s="6"/>
      <c r="K442" s="5"/>
      <c r="L442" s="5"/>
      <c r="M442" s="5"/>
      <c r="N442" s="5"/>
      <c r="O442" s="5"/>
    </row>
    <row r="443" spans="9:15">
      <c r="I443" s="5"/>
      <c r="J443" s="7"/>
      <c r="K443" s="5"/>
      <c r="L443" s="5"/>
      <c r="M443" s="5"/>
      <c r="N443" s="5"/>
      <c r="O443" s="5"/>
    </row>
    <row r="444" spans="9:15">
      <c r="I444" s="5"/>
      <c r="J444" s="2"/>
      <c r="K444" s="5"/>
      <c r="L444" s="5"/>
      <c r="M444" s="5"/>
      <c r="N444" s="5"/>
      <c r="O444" s="5"/>
    </row>
    <row r="445" spans="9:15" ht="12.75">
      <c r="I445" s="6"/>
      <c r="J445" s="3"/>
      <c r="K445" s="5"/>
      <c r="L445" s="5"/>
      <c r="M445" s="5"/>
      <c r="N445" s="5"/>
      <c r="O445" s="5"/>
    </row>
    <row r="446" spans="9:15" ht="12.75">
      <c r="I446" s="7"/>
      <c r="J446" s="3"/>
      <c r="K446" s="5"/>
      <c r="L446" s="5"/>
      <c r="M446" s="5"/>
      <c r="N446" s="5"/>
      <c r="O446" s="5"/>
    </row>
    <row r="447" spans="9:15">
      <c r="I447" s="2"/>
      <c r="J447" s="4"/>
      <c r="K447" s="6"/>
      <c r="L447" s="6"/>
      <c r="M447" s="6"/>
      <c r="N447" s="6"/>
      <c r="O447" s="6"/>
    </row>
    <row r="448" spans="9:15" ht="12.75">
      <c r="I448" s="3"/>
      <c r="J448" s="5"/>
      <c r="K448" s="4"/>
      <c r="L448" s="4"/>
      <c r="M448" s="4"/>
      <c r="N448" s="4"/>
      <c r="O448" s="4"/>
    </row>
    <row r="449" spans="9:15" ht="12.75">
      <c r="I449" s="3"/>
      <c r="J449" s="5"/>
      <c r="K449" s="5"/>
      <c r="L449" s="5"/>
      <c r="M449" s="5"/>
      <c r="N449" s="5"/>
      <c r="O449" s="5"/>
    </row>
    <row r="450" spans="9:15">
      <c r="I450" s="4"/>
      <c r="J450" s="5"/>
      <c r="K450" s="5"/>
      <c r="L450" s="5"/>
      <c r="M450" s="5"/>
      <c r="N450" s="5"/>
      <c r="O450" s="5"/>
    </row>
    <row r="451" spans="9:15">
      <c r="I451" s="5"/>
      <c r="J451" s="5"/>
      <c r="K451" s="6"/>
      <c r="L451" s="6"/>
      <c r="M451" s="6"/>
      <c r="N451" s="6"/>
      <c r="O451" s="6"/>
    </row>
    <row r="452" spans="9:15">
      <c r="I452" s="5"/>
      <c r="J452" s="6"/>
      <c r="K452" s="7"/>
      <c r="L452" s="7"/>
      <c r="M452" s="7"/>
      <c r="N452" s="7"/>
      <c r="O452" s="7"/>
    </row>
    <row r="453" spans="9:15">
      <c r="I453" s="5"/>
      <c r="J453" s="4"/>
      <c r="K453" s="2"/>
      <c r="L453" s="2"/>
      <c r="M453" s="2"/>
      <c r="N453" s="2"/>
      <c r="O453" s="2"/>
    </row>
    <row r="454" spans="9:15" ht="12.75">
      <c r="I454" s="5"/>
      <c r="J454" s="5"/>
      <c r="K454" s="3"/>
      <c r="L454" s="3"/>
      <c r="M454" s="3"/>
      <c r="N454" s="3"/>
      <c r="O454" s="3"/>
    </row>
    <row r="455" spans="9:15" ht="12.75">
      <c r="I455" s="6"/>
      <c r="J455" s="5"/>
      <c r="K455" s="3"/>
      <c r="L455" s="3"/>
      <c r="M455" s="3"/>
      <c r="N455" s="3"/>
      <c r="O455" s="3"/>
    </row>
    <row r="456" spans="9:15">
      <c r="I456" s="4"/>
      <c r="J456" s="5"/>
      <c r="K456" s="4"/>
      <c r="L456" s="4"/>
      <c r="M456" s="4"/>
      <c r="N456" s="4"/>
      <c r="O456" s="4"/>
    </row>
    <row r="457" spans="9:15">
      <c r="I457" s="5"/>
      <c r="J457" s="5"/>
      <c r="K457" s="5"/>
      <c r="L457" s="5"/>
      <c r="M457" s="5"/>
      <c r="N457" s="5"/>
      <c r="O457" s="5"/>
    </row>
    <row r="458" spans="9:15">
      <c r="I458" s="5"/>
      <c r="J458" s="5"/>
      <c r="K458" s="5"/>
      <c r="L458" s="5"/>
      <c r="M458" s="5"/>
      <c r="N458" s="5"/>
      <c r="O458" s="5"/>
    </row>
    <row r="459" spans="9:15">
      <c r="I459" s="5"/>
      <c r="J459" s="5"/>
      <c r="K459" s="5"/>
      <c r="L459" s="5"/>
      <c r="M459" s="5"/>
      <c r="N459" s="5"/>
      <c r="O459" s="5"/>
    </row>
    <row r="460" spans="9:15">
      <c r="I460" s="5"/>
      <c r="J460" s="5"/>
      <c r="K460" s="5"/>
      <c r="L460" s="5"/>
      <c r="M460" s="5"/>
      <c r="N460" s="5"/>
      <c r="O460" s="5"/>
    </row>
    <row r="461" spans="9:15">
      <c r="I461" s="5"/>
      <c r="J461" s="6"/>
      <c r="K461" s="6"/>
      <c r="L461" s="6"/>
      <c r="M461" s="6"/>
      <c r="N461" s="6"/>
      <c r="O461" s="6"/>
    </row>
    <row r="462" spans="9:15">
      <c r="I462" s="5"/>
      <c r="J462" s="4"/>
      <c r="K462" s="4"/>
      <c r="L462" s="4"/>
      <c r="M462" s="4"/>
      <c r="N462" s="4"/>
      <c r="O462" s="4"/>
    </row>
    <row r="463" spans="9:15">
      <c r="I463" s="5"/>
      <c r="J463" s="5"/>
      <c r="K463" s="5"/>
      <c r="L463" s="5"/>
      <c r="M463" s="5"/>
      <c r="N463" s="5"/>
      <c r="O463" s="5"/>
    </row>
    <row r="464" spans="9:15">
      <c r="I464" s="6"/>
      <c r="J464" s="5"/>
      <c r="K464" s="5"/>
      <c r="L464" s="5"/>
      <c r="M464" s="5"/>
      <c r="N464" s="5"/>
      <c r="O464" s="5"/>
    </row>
    <row r="465" spans="9:15">
      <c r="I465" s="4"/>
      <c r="J465" s="6"/>
      <c r="K465" s="5"/>
      <c r="L465" s="5"/>
      <c r="M465" s="5"/>
      <c r="N465" s="5"/>
      <c r="O465" s="5"/>
    </row>
    <row r="466" spans="9:15">
      <c r="I466" s="5"/>
      <c r="J466" s="7"/>
      <c r="K466" s="5"/>
      <c r="L466" s="5"/>
      <c r="M466" s="5"/>
      <c r="N466" s="5"/>
      <c r="O466" s="5"/>
    </row>
    <row r="467" spans="9:15">
      <c r="I467" s="5"/>
      <c r="J467" s="2"/>
      <c r="K467" s="5"/>
      <c r="L467" s="5"/>
      <c r="M467" s="5"/>
      <c r="N467" s="5"/>
      <c r="O467" s="5"/>
    </row>
    <row r="468" spans="9:15" ht="12.75">
      <c r="I468" s="6"/>
      <c r="J468" s="3"/>
      <c r="K468" s="5"/>
      <c r="L468" s="5"/>
      <c r="M468" s="5"/>
      <c r="N468" s="5"/>
      <c r="O468" s="5"/>
    </row>
    <row r="469" spans="9:15" ht="12.75">
      <c r="I469" s="7"/>
      <c r="J469" s="3"/>
      <c r="K469" s="5"/>
      <c r="L469" s="5"/>
      <c r="M469" s="5"/>
      <c r="N469" s="5"/>
      <c r="O469" s="5"/>
    </row>
    <row r="470" spans="9:15">
      <c r="I470" s="2"/>
      <c r="J470" s="4"/>
      <c r="K470" s="6"/>
      <c r="L470" s="6"/>
      <c r="M470" s="6"/>
      <c r="N470" s="6"/>
      <c r="O470" s="6"/>
    </row>
    <row r="471" spans="9:15" ht="12.75">
      <c r="I471" s="3"/>
      <c r="J471" s="5"/>
      <c r="K471" s="4"/>
      <c r="L471" s="4"/>
      <c r="M471" s="4"/>
      <c r="N471" s="4"/>
      <c r="O471" s="4"/>
    </row>
    <row r="472" spans="9:15" ht="12.75">
      <c r="I472" s="3"/>
      <c r="J472" s="5"/>
      <c r="K472" s="5"/>
      <c r="L472" s="5"/>
      <c r="M472" s="5"/>
      <c r="N472" s="5"/>
      <c r="O472" s="5"/>
    </row>
    <row r="473" spans="9:15">
      <c r="I473" s="4"/>
      <c r="J473" s="5"/>
      <c r="K473" s="5"/>
      <c r="L473" s="5"/>
      <c r="M473" s="5"/>
      <c r="N473" s="5"/>
      <c r="O473" s="5"/>
    </row>
    <row r="474" spans="9:15">
      <c r="I474" s="5"/>
      <c r="J474" s="6"/>
      <c r="K474" s="6"/>
      <c r="L474" s="6"/>
      <c r="M474" s="6"/>
      <c r="N474" s="6"/>
      <c r="O474" s="6"/>
    </row>
    <row r="475" spans="9:15">
      <c r="I475" s="5"/>
      <c r="J475" s="4"/>
      <c r="K475" s="7"/>
      <c r="L475" s="7"/>
      <c r="M475" s="7"/>
      <c r="N475" s="7"/>
      <c r="O475" s="7"/>
    </row>
    <row r="476" spans="9:15">
      <c r="I476" s="5"/>
      <c r="J476" s="5"/>
      <c r="K476" s="2"/>
      <c r="L476" s="2"/>
      <c r="M476" s="2"/>
      <c r="N476" s="2"/>
      <c r="O476" s="2"/>
    </row>
    <row r="477" spans="9:15" ht="12.75">
      <c r="I477" s="6"/>
      <c r="J477" s="5"/>
      <c r="K477" s="3"/>
      <c r="L477" s="3"/>
      <c r="M477" s="3"/>
      <c r="N477" s="3"/>
      <c r="O477" s="3"/>
    </row>
    <row r="478" spans="9:15" ht="12.75">
      <c r="I478" s="4"/>
      <c r="J478" s="5"/>
      <c r="K478" s="3"/>
      <c r="L478" s="3"/>
      <c r="M478" s="3"/>
      <c r="N478" s="3"/>
      <c r="O478" s="3"/>
    </row>
    <row r="479" spans="9:15">
      <c r="I479" s="5"/>
      <c r="J479" s="5"/>
      <c r="K479" s="4"/>
      <c r="L479" s="4"/>
      <c r="M479" s="4"/>
      <c r="N479" s="4"/>
      <c r="O479" s="4"/>
    </row>
    <row r="480" spans="9:15">
      <c r="I480" s="5"/>
      <c r="J480" s="5"/>
      <c r="K480" s="5"/>
      <c r="L480" s="5"/>
      <c r="M480" s="5"/>
      <c r="N480" s="5"/>
      <c r="O480" s="5"/>
    </row>
    <row r="481" spans="9:15">
      <c r="I481" s="5"/>
      <c r="J481" s="5"/>
      <c r="K481" s="5"/>
      <c r="L481" s="5"/>
      <c r="M481" s="5"/>
      <c r="N481" s="5"/>
      <c r="O481" s="5"/>
    </row>
    <row r="482" spans="9:15">
      <c r="I482" s="5"/>
      <c r="J482" s="5"/>
      <c r="K482" s="5"/>
      <c r="L482" s="5"/>
      <c r="M482" s="5"/>
      <c r="N482" s="5"/>
      <c r="O482" s="5"/>
    </row>
    <row r="483" spans="9:15">
      <c r="I483" s="5"/>
      <c r="J483" s="5"/>
      <c r="K483" s="6"/>
      <c r="L483" s="6"/>
      <c r="M483" s="6"/>
      <c r="N483" s="6"/>
      <c r="O483" s="6"/>
    </row>
    <row r="484" spans="9:15">
      <c r="I484" s="5"/>
      <c r="J484" s="6"/>
      <c r="K484" s="4"/>
      <c r="L484" s="4"/>
      <c r="M484" s="4"/>
      <c r="N484" s="4"/>
      <c r="O484" s="4"/>
    </row>
    <row r="485" spans="9:15">
      <c r="I485" s="5"/>
      <c r="J485" s="4"/>
      <c r="K485" s="5"/>
      <c r="L485" s="5"/>
      <c r="M485" s="5"/>
      <c r="N485" s="5"/>
      <c r="O485" s="5"/>
    </row>
    <row r="486" spans="9:15">
      <c r="I486" s="5"/>
      <c r="J486" s="5"/>
      <c r="K486" s="5"/>
      <c r="L486" s="5"/>
      <c r="M486" s="5"/>
      <c r="N486" s="5"/>
      <c r="O486" s="5"/>
    </row>
    <row r="487" spans="9:15">
      <c r="I487" s="6"/>
      <c r="J487" s="5"/>
      <c r="K487" s="5"/>
      <c r="L487" s="5"/>
      <c r="M487" s="5"/>
      <c r="N487" s="5"/>
      <c r="O487" s="5"/>
    </row>
    <row r="488" spans="9:15">
      <c r="I488" s="4"/>
      <c r="J488" s="6"/>
      <c r="K488" s="5"/>
      <c r="L488" s="5"/>
      <c r="M488" s="5"/>
      <c r="N488" s="5"/>
      <c r="O488" s="5"/>
    </row>
    <row r="489" spans="9:15">
      <c r="I489" s="5"/>
      <c r="J489" s="7"/>
      <c r="K489" s="5"/>
      <c r="L489" s="5"/>
      <c r="M489" s="5"/>
      <c r="N489" s="5"/>
      <c r="O489" s="5"/>
    </row>
    <row r="490" spans="9:15">
      <c r="I490" s="5"/>
      <c r="J490" s="2"/>
      <c r="K490" s="5"/>
      <c r="L490" s="5"/>
      <c r="M490" s="5"/>
      <c r="N490" s="5"/>
      <c r="O490" s="5"/>
    </row>
    <row r="491" spans="9:15" ht="12.75">
      <c r="I491" s="6"/>
      <c r="J491" s="3"/>
      <c r="K491" s="5"/>
      <c r="L491" s="5"/>
      <c r="M491" s="5"/>
      <c r="N491" s="5"/>
      <c r="O491" s="5"/>
    </row>
    <row r="492" spans="9:15" ht="12.75">
      <c r="I492" s="7"/>
      <c r="J492" s="3"/>
      <c r="K492" s="5"/>
      <c r="L492" s="5"/>
      <c r="M492" s="5"/>
      <c r="N492" s="5"/>
      <c r="O492" s="5"/>
    </row>
    <row r="493" spans="9:15">
      <c r="I493" s="2"/>
      <c r="J493" s="4"/>
      <c r="K493" s="6"/>
      <c r="L493" s="6"/>
      <c r="M493" s="6"/>
      <c r="N493" s="6"/>
      <c r="O493" s="6"/>
    </row>
    <row r="494" spans="9:15" ht="12.75">
      <c r="I494" s="3"/>
      <c r="J494" s="5"/>
      <c r="K494" s="4"/>
      <c r="L494" s="4"/>
      <c r="M494" s="4"/>
      <c r="N494" s="4"/>
      <c r="O494" s="4"/>
    </row>
    <row r="495" spans="9:15" ht="12.75">
      <c r="I495" s="3"/>
      <c r="J495" s="5"/>
      <c r="K495" s="5"/>
      <c r="L495" s="5"/>
      <c r="M495" s="5"/>
      <c r="N495" s="5"/>
      <c r="O495" s="5"/>
    </row>
    <row r="496" spans="9:15">
      <c r="I496" s="4"/>
      <c r="J496" s="5"/>
      <c r="K496" s="5"/>
      <c r="L496" s="5"/>
      <c r="M496" s="5"/>
      <c r="N496" s="5"/>
      <c r="O496" s="5"/>
    </row>
    <row r="497" spans="9:15">
      <c r="I497" s="5"/>
      <c r="J497" s="5"/>
      <c r="K497" s="6"/>
      <c r="L497" s="6"/>
      <c r="M497" s="6"/>
      <c r="N497" s="6"/>
      <c r="O497" s="6"/>
    </row>
    <row r="498" spans="9:15">
      <c r="I498" s="5"/>
      <c r="J498" s="5"/>
      <c r="K498" s="7"/>
      <c r="L498" s="7"/>
      <c r="M498" s="7"/>
      <c r="N498" s="7"/>
      <c r="O498" s="7"/>
    </row>
    <row r="499" spans="9:15">
      <c r="I499" s="5"/>
      <c r="J499" s="6"/>
      <c r="K499" s="2"/>
      <c r="L499" s="2"/>
      <c r="M499" s="2"/>
      <c r="N499" s="2"/>
      <c r="O499" s="2"/>
    </row>
    <row r="500" spans="9:15" ht="12.75">
      <c r="I500" s="5"/>
      <c r="J500" s="4"/>
      <c r="K500" s="3"/>
      <c r="L500" s="3"/>
      <c r="M500" s="3"/>
      <c r="N500" s="3"/>
      <c r="O500" s="3"/>
    </row>
    <row r="501" spans="9:15" ht="12.75">
      <c r="I501" s="5"/>
      <c r="J501" s="5"/>
      <c r="K501" s="3"/>
      <c r="L501" s="3"/>
      <c r="M501" s="3"/>
      <c r="N501" s="3"/>
      <c r="O501" s="3"/>
    </row>
    <row r="502" spans="9:15">
      <c r="I502" s="6"/>
      <c r="J502" s="5"/>
      <c r="K502" s="4"/>
      <c r="L502" s="4"/>
      <c r="M502" s="4"/>
      <c r="N502" s="4"/>
      <c r="O502" s="4"/>
    </row>
    <row r="503" spans="9:15">
      <c r="I503" s="4"/>
      <c r="J503" s="5"/>
      <c r="K503" s="5"/>
      <c r="L503" s="5"/>
      <c r="M503" s="5"/>
      <c r="N503" s="5"/>
      <c r="O503" s="5"/>
    </row>
    <row r="504" spans="9:15">
      <c r="I504" s="5"/>
      <c r="J504" s="5"/>
      <c r="K504" s="5"/>
      <c r="L504" s="5"/>
      <c r="M504" s="5"/>
      <c r="N504" s="5"/>
      <c r="O504" s="5"/>
    </row>
    <row r="505" spans="9:15">
      <c r="I505" s="5"/>
      <c r="J505" s="5"/>
      <c r="K505" s="5"/>
      <c r="L505" s="5"/>
      <c r="M505" s="5"/>
      <c r="N505" s="5"/>
      <c r="O505" s="5"/>
    </row>
    <row r="506" spans="9:15">
      <c r="I506" s="5"/>
      <c r="J506" s="5"/>
      <c r="K506" s="5"/>
      <c r="L506" s="5"/>
      <c r="M506" s="5"/>
      <c r="N506" s="5"/>
      <c r="O506" s="5"/>
    </row>
    <row r="507" spans="9:15">
      <c r="I507" s="5"/>
      <c r="J507" s="5"/>
      <c r="K507" s="5"/>
      <c r="L507" s="5"/>
      <c r="M507" s="5"/>
      <c r="N507" s="5"/>
      <c r="O507" s="5"/>
    </row>
    <row r="508" spans="9:15">
      <c r="I508" s="5"/>
      <c r="J508" s="6"/>
      <c r="K508" s="6"/>
      <c r="L508" s="6"/>
      <c r="M508" s="6"/>
      <c r="N508" s="6"/>
      <c r="O508" s="6"/>
    </row>
    <row r="509" spans="9:15">
      <c r="I509" s="5"/>
      <c r="J509" s="4"/>
      <c r="K509" s="4"/>
      <c r="L509" s="4"/>
      <c r="M509" s="4"/>
      <c r="N509" s="4"/>
      <c r="O509" s="4"/>
    </row>
    <row r="510" spans="9:15">
      <c r="I510" s="5"/>
      <c r="J510" s="5"/>
      <c r="K510" s="5"/>
      <c r="L510" s="5"/>
      <c r="M510" s="5"/>
      <c r="N510" s="5"/>
      <c r="O510" s="5"/>
    </row>
    <row r="511" spans="9:15">
      <c r="I511" s="6"/>
      <c r="J511" s="6"/>
      <c r="K511" s="5"/>
      <c r="L511" s="5"/>
      <c r="M511" s="5"/>
      <c r="N511" s="5"/>
      <c r="O511" s="5"/>
    </row>
    <row r="512" spans="9:15">
      <c r="I512" s="4"/>
      <c r="J512" s="7"/>
      <c r="K512" s="5"/>
      <c r="L512" s="5"/>
      <c r="M512" s="5"/>
      <c r="N512" s="5"/>
      <c r="O512" s="5"/>
    </row>
    <row r="513" spans="9:15">
      <c r="I513" s="5"/>
      <c r="J513" s="2"/>
      <c r="K513" s="5"/>
      <c r="L513" s="5"/>
      <c r="M513" s="5"/>
      <c r="N513" s="5"/>
      <c r="O513" s="5"/>
    </row>
    <row r="514" spans="9:15" ht="12.75">
      <c r="I514" s="6"/>
      <c r="J514" s="3"/>
      <c r="K514" s="5"/>
      <c r="L514" s="5"/>
      <c r="M514" s="5"/>
      <c r="N514" s="5"/>
      <c r="O514" s="5"/>
    </row>
    <row r="515" spans="9:15" ht="12.75">
      <c r="I515" s="7"/>
      <c r="J515" s="3"/>
      <c r="K515" s="5"/>
      <c r="L515" s="5"/>
      <c r="M515" s="5"/>
      <c r="N515" s="5"/>
      <c r="O515" s="5"/>
    </row>
    <row r="516" spans="9:15">
      <c r="I516" s="2"/>
      <c r="J516" s="4"/>
      <c r="K516" s="5"/>
      <c r="L516" s="5"/>
      <c r="M516" s="5"/>
      <c r="N516" s="5"/>
      <c r="O516" s="5"/>
    </row>
    <row r="517" spans="9:15" ht="12.75">
      <c r="I517" s="3"/>
      <c r="J517" s="5"/>
      <c r="K517" s="6"/>
      <c r="L517" s="6"/>
      <c r="M517" s="6"/>
      <c r="N517" s="6"/>
      <c r="O517" s="6"/>
    </row>
    <row r="518" spans="9:15" ht="12.75">
      <c r="I518" s="3"/>
      <c r="J518" s="5"/>
      <c r="K518" s="4"/>
      <c r="L518" s="4"/>
      <c r="M518" s="4"/>
      <c r="N518" s="4"/>
      <c r="O518" s="4"/>
    </row>
    <row r="519" spans="9:15">
      <c r="I519" s="4"/>
      <c r="J519" s="5"/>
      <c r="K519" s="5"/>
      <c r="L519" s="5"/>
      <c r="M519" s="5"/>
      <c r="N519" s="5"/>
      <c r="O519" s="5"/>
    </row>
    <row r="520" spans="9:15">
      <c r="I520" s="5"/>
      <c r="J520" s="5"/>
      <c r="K520" s="6"/>
      <c r="L520" s="6"/>
      <c r="M520" s="6"/>
      <c r="N520" s="6"/>
      <c r="O520" s="6"/>
    </row>
    <row r="521" spans="9:15">
      <c r="I521" s="5"/>
      <c r="J521" s="6"/>
      <c r="K521" s="7"/>
      <c r="L521" s="7"/>
      <c r="M521" s="7"/>
      <c r="N521" s="7"/>
      <c r="O521" s="7"/>
    </row>
    <row r="522" spans="9:15">
      <c r="I522" s="5"/>
      <c r="J522" s="4"/>
      <c r="K522" s="2"/>
      <c r="L522" s="2"/>
      <c r="M522" s="2"/>
      <c r="N522" s="2"/>
      <c r="O522" s="2"/>
    </row>
    <row r="523" spans="9:15" ht="12.75">
      <c r="I523" s="5"/>
      <c r="J523" s="5"/>
      <c r="K523" s="3"/>
      <c r="L523" s="3"/>
      <c r="M523" s="3"/>
      <c r="N523" s="3"/>
      <c r="O523" s="3"/>
    </row>
    <row r="524" spans="9:15" ht="12.75">
      <c r="I524" s="6"/>
      <c r="J524" s="5"/>
      <c r="K524" s="3"/>
      <c r="L524" s="3"/>
      <c r="M524" s="3"/>
      <c r="N524" s="3"/>
      <c r="O524" s="3"/>
    </row>
    <row r="525" spans="9:15">
      <c r="I525" s="4"/>
      <c r="J525" s="5"/>
      <c r="K525" s="4"/>
      <c r="L525" s="4"/>
      <c r="M525" s="4"/>
      <c r="N525" s="4"/>
      <c r="O525" s="4"/>
    </row>
    <row r="526" spans="9:15">
      <c r="I526" s="5"/>
      <c r="J526" s="5"/>
      <c r="K526" s="5"/>
      <c r="L526" s="5"/>
      <c r="M526" s="5"/>
      <c r="N526" s="5"/>
      <c r="O526" s="5"/>
    </row>
    <row r="527" spans="9:15">
      <c r="I527" s="5"/>
      <c r="J527" s="5"/>
      <c r="K527" s="5"/>
      <c r="L527" s="5"/>
      <c r="M527" s="5"/>
      <c r="N527" s="5"/>
      <c r="O527" s="5"/>
    </row>
    <row r="528" spans="9:15">
      <c r="I528" s="5"/>
      <c r="J528" s="5"/>
      <c r="K528" s="5"/>
      <c r="L528" s="5"/>
      <c r="M528" s="5"/>
      <c r="N528" s="5"/>
      <c r="O528" s="5"/>
    </row>
    <row r="529" spans="9:15">
      <c r="I529" s="5"/>
      <c r="J529" s="5"/>
      <c r="K529" s="5"/>
      <c r="L529" s="5"/>
      <c r="M529" s="5"/>
      <c r="N529" s="5"/>
      <c r="O529" s="5"/>
    </row>
    <row r="530" spans="9:15">
      <c r="I530" s="5"/>
      <c r="J530" s="5"/>
      <c r="K530" s="6"/>
      <c r="L530" s="6"/>
      <c r="M530" s="6"/>
      <c r="N530" s="6"/>
      <c r="O530" s="6"/>
    </row>
    <row r="531" spans="9:15">
      <c r="I531" s="5"/>
      <c r="J531" s="6"/>
      <c r="K531" s="4"/>
      <c r="L531" s="4"/>
      <c r="M531" s="4"/>
      <c r="N531" s="4"/>
      <c r="O531" s="4"/>
    </row>
    <row r="532" spans="9:15">
      <c r="I532" s="5"/>
      <c r="J532" s="4"/>
      <c r="K532" s="5"/>
      <c r="L532" s="5"/>
      <c r="M532" s="5"/>
      <c r="N532" s="5"/>
      <c r="O532" s="5"/>
    </row>
    <row r="533" spans="9:15">
      <c r="I533" s="5"/>
      <c r="J533" s="5"/>
      <c r="K533" s="5"/>
      <c r="L533" s="5"/>
      <c r="M533" s="5"/>
      <c r="N533" s="5"/>
      <c r="O533" s="5"/>
    </row>
    <row r="534" spans="9:15">
      <c r="I534" s="6"/>
      <c r="J534" s="5"/>
      <c r="K534" s="5"/>
      <c r="L534" s="5"/>
      <c r="M534" s="5"/>
      <c r="N534" s="5"/>
      <c r="O534" s="5"/>
    </row>
    <row r="535" spans="9:15">
      <c r="I535" s="4"/>
      <c r="J535" s="6"/>
      <c r="K535" s="5"/>
      <c r="L535" s="5"/>
      <c r="M535" s="5"/>
      <c r="N535" s="5"/>
      <c r="O535" s="5"/>
    </row>
    <row r="536" spans="9:15">
      <c r="I536" s="5"/>
      <c r="J536" s="7"/>
      <c r="K536" s="5"/>
      <c r="L536" s="5"/>
      <c r="M536" s="5"/>
      <c r="N536" s="5"/>
      <c r="O536" s="5"/>
    </row>
    <row r="537" spans="9:15">
      <c r="I537" s="5"/>
      <c r="J537" s="2"/>
      <c r="K537" s="5"/>
      <c r="L537" s="5"/>
      <c r="M537" s="5"/>
      <c r="N537" s="5"/>
      <c r="O537" s="5"/>
    </row>
    <row r="538" spans="9:15" ht="12.75">
      <c r="I538" s="6"/>
      <c r="J538" s="3"/>
      <c r="K538" s="5"/>
      <c r="L538" s="5"/>
      <c r="M538" s="5"/>
      <c r="N538" s="5"/>
      <c r="O538" s="5"/>
    </row>
    <row r="539" spans="9:15" ht="12.75">
      <c r="I539" s="7"/>
      <c r="J539" s="3"/>
      <c r="K539" s="5"/>
      <c r="L539" s="5"/>
      <c r="M539" s="5"/>
      <c r="N539" s="5"/>
      <c r="O539" s="5"/>
    </row>
    <row r="540" spans="9:15">
      <c r="I540" s="2"/>
      <c r="J540" s="4"/>
      <c r="K540" s="6"/>
      <c r="L540" s="6"/>
      <c r="M540" s="6"/>
      <c r="N540" s="6"/>
      <c r="O540" s="6"/>
    </row>
    <row r="541" spans="9:15" ht="12.75">
      <c r="I541" s="3"/>
      <c r="J541" s="5"/>
      <c r="K541" s="4"/>
      <c r="L541" s="4"/>
      <c r="M541" s="4"/>
      <c r="N541" s="4"/>
      <c r="O541" s="4"/>
    </row>
    <row r="542" spans="9:15" ht="12.75">
      <c r="I542" s="3"/>
      <c r="J542" s="5"/>
      <c r="K542" s="5"/>
      <c r="L542" s="5"/>
      <c r="M542" s="5"/>
      <c r="N542" s="5"/>
      <c r="O542" s="5"/>
    </row>
    <row r="543" spans="9:15">
      <c r="I543" s="4"/>
      <c r="J543" s="5"/>
      <c r="K543" s="5"/>
      <c r="L543" s="5"/>
      <c r="M543" s="5"/>
      <c r="N543" s="5"/>
      <c r="O543" s="5"/>
    </row>
    <row r="544" spans="9:15">
      <c r="I544" s="5"/>
      <c r="J544" s="5"/>
      <c r="K544" s="6"/>
      <c r="L544" s="6"/>
      <c r="M544" s="6"/>
      <c r="N544" s="6"/>
      <c r="O544" s="6"/>
    </row>
    <row r="545" spans="9:15">
      <c r="I545" s="5"/>
      <c r="J545" s="6"/>
      <c r="K545" s="7"/>
      <c r="L545" s="7"/>
      <c r="M545" s="7"/>
      <c r="N545" s="7"/>
      <c r="O545" s="7"/>
    </row>
    <row r="546" spans="9:15">
      <c r="I546" s="5"/>
      <c r="J546" s="4"/>
      <c r="K546" s="2"/>
      <c r="L546" s="2"/>
      <c r="M546" s="2"/>
      <c r="N546" s="2"/>
      <c r="O546" s="2"/>
    </row>
    <row r="547" spans="9:15" ht="12.75">
      <c r="I547" s="5"/>
      <c r="J547" s="5"/>
      <c r="K547" s="3"/>
      <c r="L547" s="3"/>
      <c r="M547" s="3"/>
      <c r="N547" s="3"/>
      <c r="O547" s="3"/>
    </row>
    <row r="548" spans="9:15" ht="12.75">
      <c r="I548" s="6"/>
      <c r="J548" s="5"/>
      <c r="K548" s="3"/>
      <c r="L548" s="3"/>
      <c r="M548" s="3"/>
      <c r="N548" s="3"/>
      <c r="O548" s="3"/>
    </row>
    <row r="549" spans="9:15">
      <c r="I549" s="4"/>
      <c r="J549" s="5"/>
      <c r="K549" s="4"/>
      <c r="L549" s="4"/>
      <c r="M549" s="4"/>
      <c r="N549" s="4"/>
      <c r="O549" s="4"/>
    </row>
    <row r="550" spans="9:15">
      <c r="I550" s="5"/>
      <c r="J550" s="5"/>
      <c r="K550" s="5"/>
      <c r="L550" s="5"/>
      <c r="M550" s="5"/>
      <c r="N550" s="5"/>
      <c r="O550" s="5"/>
    </row>
    <row r="551" spans="9:15">
      <c r="I551" s="5"/>
      <c r="J551" s="5"/>
      <c r="K551" s="5"/>
      <c r="L551" s="5"/>
      <c r="M551" s="5"/>
      <c r="N551" s="5"/>
      <c r="O551" s="5"/>
    </row>
    <row r="552" spans="9:15">
      <c r="I552" s="5"/>
      <c r="J552" s="5"/>
      <c r="K552" s="5"/>
      <c r="L552" s="5"/>
      <c r="M552" s="5"/>
      <c r="N552" s="5"/>
      <c r="O552" s="5"/>
    </row>
    <row r="553" spans="9:15">
      <c r="I553" s="5"/>
      <c r="J553" s="5"/>
      <c r="K553" s="5"/>
      <c r="L553" s="5"/>
      <c r="M553" s="5"/>
      <c r="N553" s="5"/>
      <c r="O553" s="5"/>
    </row>
    <row r="554" spans="9:15">
      <c r="I554" s="5"/>
      <c r="J554" s="5"/>
      <c r="K554" s="6"/>
      <c r="L554" s="6"/>
      <c r="M554" s="6"/>
      <c r="N554" s="6"/>
      <c r="O554" s="6"/>
    </row>
    <row r="555" spans="9:15">
      <c r="I555" s="5"/>
      <c r="J555" s="6"/>
      <c r="K555" s="4"/>
      <c r="L555" s="4"/>
      <c r="M555" s="4"/>
      <c r="N555" s="4"/>
      <c r="O555" s="4"/>
    </row>
    <row r="556" spans="9:15">
      <c r="I556" s="5"/>
      <c r="J556" s="4"/>
      <c r="K556" s="5"/>
      <c r="L556" s="5"/>
      <c r="M556" s="5"/>
      <c r="N556" s="5"/>
      <c r="O556" s="5"/>
    </row>
    <row r="557" spans="9:15">
      <c r="I557" s="5"/>
      <c r="J557" s="5"/>
      <c r="K557" s="5"/>
      <c r="L557" s="5"/>
      <c r="M557" s="5"/>
      <c r="N557" s="5"/>
      <c r="O557" s="5"/>
    </row>
    <row r="558" spans="9:15">
      <c r="I558" s="6"/>
      <c r="J558" s="5"/>
      <c r="K558" s="5"/>
      <c r="L558" s="5"/>
      <c r="M558" s="5"/>
      <c r="N558" s="5"/>
      <c r="O558" s="5"/>
    </row>
    <row r="559" spans="9:15">
      <c r="I559" s="4"/>
      <c r="J559" s="6"/>
      <c r="K559" s="5"/>
      <c r="L559" s="5"/>
      <c r="M559" s="5"/>
      <c r="N559" s="5"/>
      <c r="O559" s="5"/>
    </row>
    <row r="560" spans="9:15">
      <c r="I560" s="5"/>
      <c r="J560" s="7"/>
      <c r="K560" s="5"/>
      <c r="L560" s="5"/>
      <c r="M560" s="5"/>
      <c r="N560" s="5"/>
      <c r="O560" s="5"/>
    </row>
    <row r="561" spans="9:15">
      <c r="I561" s="5"/>
      <c r="K561" s="5"/>
      <c r="L561" s="5"/>
      <c r="M561" s="5"/>
      <c r="N561" s="5"/>
      <c r="O561" s="5"/>
    </row>
    <row r="562" spans="9:15">
      <c r="I562" s="6"/>
      <c r="K562" s="5"/>
      <c r="L562" s="5"/>
      <c r="M562" s="5"/>
      <c r="N562" s="5"/>
      <c r="O562" s="5"/>
    </row>
    <row r="563" spans="9:15">
      <c r="I563" s="7"/>
      <c r="K563" s="5"/>
      <c r="L563" s="5"/>
      <c r="M563" s="5"/>
      <c r="N563" s="5"/>
      <c r="O563" s="5"/>
    </row>
    <row r="564" spans="9:15">
      <c r="K564" s="6"/>
      <c r="L564" s="6"/>
      <c r="M564" s="6"/>
      <c r="N564" s="6"/>
      <c r="O564" s="6"/>
    </row>
    <row r="565" spans="9:15">
      <c r="K565" s="4"/>
      <c r="L565" s="4"/>
      <c r="M565" s="4"/>
      <c r="N565" s="4"/>
      <c r="O565" s="4"/>
    </row>
    <row r="566" spans="9:15">
      <c r="K566" s="5"/>
      <c r="L566" s="5"/>
      <c r="M566" s="5"/>
      <c r="N566" s="5"/>
      <c r="O566" s="5"/>
    </row>
    <row r="567" spans="9:15">
      <c r="K567" s="5"/>
      <c r="L567" s="5"/>
      <c r="M567" s="5"/>
      <c r="N567" s="5"/>
      <c r="O567" s="5"/>
    </row>
    <row r="568" spans="9:15">
      <c r="K568" s="6"/>
      <c r="L568" s="6"/>
      <c r="M568" s="6"/>
      <c r="N568" s="6"/>
      <c r="O568" s="6"/>
    </row>
    <row r="569" spans="9:15">
      <c r="K569" s="7"/>
      <c r="L569" s="7"/>
      <c r="M569" s="7"/>
      <c r="N569" s="7"/>
      <c r="O569" s="7"/>
    </row>
  </sheetData>
  <mergeCells count="201">
    <mergeCell ref="A347:G347"/>
    <mergeCell ref="A353:G353"/>
    <mergeCell ref="A363:G363"/>
    <mergeCell ref="A65:G65"/>
    <mergeCell ref="A345:A346"/>
    <mergeCell ref="B345:B346"/>
    <mergeCell ref="C345:C346"/>
    <mergeCell ref="D345:F345"/>
    <mergeCell ref="G345:G346"/>
    <mergeCell ref="A344:G344"/>
    <mergeCell ref="A1:P1"/>
    <mergeCell ref="A7:O8"/>
    <mergeCell ref="I10:J10"/>
    <mergeCell ref="A265:G265"/>
    <mergeCell ref="A244:G244"/>
    <mergeCell ref="A251:G251"/>
    <mergeCell ref="A73:G73"/>
    <mergeCell ref="A81:C81"/>
    <mergeCell ref="C63:C64"/>
    <mergeCell ref="G63:G64"/>
    <mergeCell ref="A241:G241"/>
    <mergeCell ref="A242:A243"/>
    <mergeCell ref="B242:B243"/>
    <mergeCell ref="C242:C243"/>
    <mergeCell ref="D242:F242"/>
    <mergeCell ref="G242:G243"/>
    <mergeCell ref="G219:G220"/>
    <mergeCell ref="A197:G197"/>
    <mergeCell ref="A202:G202"/>
    <mergeCell ref="A221:G221"/>
    <mergeCell ref="A226:G226"/>
    <mergeCell ref="A215:G215"/>
    <mergeCell ref="A218:G218"/>
    <mergeCell ref="A219:A220"/>
    <mergeCell ref="B219:B220"/>
    <mergeCell ref="C219:C220"/>
    <mergeCell ref="D36:F36"/>
    <mergeCell ref="G36:G37"/>
    <mergeCell ref="A38:G38"/>
    <mergeCell ref="A45:G45"/>
    <mergeCell ref="A62:G62"/>
    <mergeCell ref="D63:F63"/>
    <mergeCell ref="A63:A64"/>
    <mergeCell ref="B63:B64"/>
    <mergeCell ref="A60:G60"/>
    <mergeCell ref="A11:G11"/>
    <mergeCell ref="A12:A13"/>
    <mergeCell ref="B12:B13"/>
    <mergeCell ref="C12:C13"/>
    <mergeCell ref="A33:G33"/>
    <mergeCell ref="D12:F12"/>
    <mergeCell ref="G12:G13"/>
    <mergeCell ref="A171:G171"/>
    <mergeCell ref="A177:G177"/>
    <mergeCell ref="A14:G14"/>
    <mergeCell ref="A21:G21"/>
    <mergeCell ref="A166:C166"/>
    <mergeCell ref="A167:C167"/>
    <mergeCell ref="A35:G35"/>
    <mergeCell ref="A36:A37"/>
    <mergeCell ref="B36:B37"/>
    <mergeCell ref="C36:C37"/>
    <mergeCell ref="A168:G168"/>
    <mergeCell ref="A169:A170"/>
    <mergeCell ref="B169:B170"/>
    <mergeCell ref="C169:C170"/>
    <mergeCell ref="D169:F169"/>
    <mergeCell ref="G169:G170"/>
    <mergeCell ref="C90:C91"/>
    <mergeCell ref="D90:F90"/>
    <mergeCell ref="G90:G91"/>
    <mergeCell ref="D114:F114"/>
    <mergeCell ref="G114:G115"/>
    <mergeCell ref="A98:G98"/>
    <mergeCell ref="I42:O42"/>
    <mergeCell ref="I43:I44"/>
    <mergeCell ref="J43:J44"/>
    <mergeCell ref="K43:K44"/>
    <mergeCell ref="L43:N43"/>
    <mergeCell ref="O43:O44"/>
    <mergeCell ref="I46:O46"/>
    <mergeCell ref="I51:K51"/>
    <mergeCell ref="I52:O52"/>
    <mergeCell ref="I60:K60"/>
    <mergeCell ref="I65:K65"/>
    <mergeCell ref="I68:O68"/>
    <mergeCell ref="I78:K78"/>
    <mergeCell ref="I79:O79"/>
    <mergeCell ref="I85:K85"/>
    <mergeCell ref="I69:I70"/>
    <mergeCell ref="J69:J70"/>
    <mergeCell ref="K69:K70"/>
    <mergeCell ref="L69:N69"/>
    <mergeCell ref="O69:O70"/>
    <mergeCell ref="I71:O71"/>
    <mergeCell ref="O113:O114"/>
    <mergeCell ref="I115:O115"/>
    <mergeCell ref="I94:K94"/>
    <mergeCell ref="I95:O95"/>
    <mergeCell ref="I108:K108"/>
    <mergeCell ref="I109:K109"/>
    <mergeCell ref="I112:O112"/>
    <mergeCell ref="A144:G144"/>
    <mergeCell ref="A150:G150"/>
    <mergeCell ref="I113:I114"/>
    <mergeCell ref="J113:J114"/>
    <mergeCell ref="K113:K114"/>
    <mergeCell ref="L113:N113"/>
    <mergeCell ref="I144:O144"/>
    <mergeCell ref="I120:K120"/>
    <mergeCell ref="I121:O121"/>
    <mergeCell ref="I130:K130"/>
    <mergeCell ref="I131:K131"/>
    <mergeCell ref="I140:O140"/>
    <mergeCell ref="A142:A143"/>
    <mergeCell ref="I142:I143"/>
    <mergeCell ref="J142:J143"/>
    <mergeCell ref="K142:K143"/>
    <mergeCell ref="I141:O141"/>
    <mergeCell ref="L142:N142"/>
    <mergeCell ref="O142:O143"/>
    <mergeCell ref="G142:G143"/>
    <mergeCell ref="I149:K149"/>
    <mergeCell ref="I150:O150"/>
    <mergeCell ref="I160:K160"/>
    <mergeCell ref="I165:K165"/>
    <mergeCell ref="I179:O179"/>
    <mergeCell ref="I180:I181"/>
    <mergeCell ref="J180:J181"/>
    <mergeCell ref="K180:K181"/>
    <mergeCell ref="L180:N180"/>
    <mergeCell ref="O180:O181"/>
    <mergeCell ref="A329:G329"/>
    <mergeCell ref="I182:O182"/>
    <mergeCell ref="I188:K188"/>
    <mergeCell ref="I189:O189"/>
    <mergeCell ref="A187:G187"/>
    <mergeCell ref="A194:G194"/>
    <mergeCell ref="C195:C196"/>
    <mergeCell ref="D195:F195"/>
    <mergeCell ref="G195:G196"/>
    <mergeCell ref="D219:F219"/>
    <mergeCell ref="B321:B322"/>
    <mergeCell ref="C321:C322"/>
    <mergeCell ref="D321:F321"/>
    <mergeCell ref="G321:G322"/>
    <mergeCell ref="A323:G323"/>
    <mergeCell ref="A328:C328"/>
    <mergeCell ref="I195:K195"/>
    <mergeCell ref="I196:K196"/>
    <mergeCell ref="I198:O198"/>
    <mergeCell ref="A295:A296"/>
    <mergeCell ref="B295:B296"/>
    <mergeCell ref="C295:C296"/>
    <mergeCell ref="D295:F295"/>
    <mergeCell ref="G295:G296"/>
    <mergeCell ref="A195:A196"/>
    <mergeCell ref="B195:B196"/>
    <mergeCell ref="I211:O211"/>
    <mergeCell ref="H228:H229"/>
    <mergeCell ref="I199:I200"/>
    <mergeCell ref="J199:J200"/>
    <mergeCell ref="K199:K200"/>
    <mergeCell ref="L199:N199"/>
    <mergeCell ref="O199:O200"/>
    <mergeCell ref="A297:G297"/>
    <mergeCell ref="A304:G304"/>
    <mergeCell ref="A319:C319"/>
    <mergeCell ref="A320:G320"/>
    <mergeCell ref="A321:A322"/>
    <mergeCell ref="H251:H252"/>
    <mergeCell ref="G268:G269"/>
    <mergeCell ref="A270:G270"/>
    <mergeCell ref="A277:G277"/>
    <mergeCell ref="A291:G291"/>
    <mergeCell ref="A267:G267"/>
    <mergeCell ref="A268:A269"/>
    <mergeCell ref="B268:B269"/>
    <mergeCell ref="C268:C269"/>
    <mergeCell ref="D268:F268"/>
    <mergeCell ref="A294:G294"/>
    <mergeCell ref="A3:B3"/>
    <mergeCell ref="A4:B4"/>
    <mergeCell ref="C114:C115"/>
    <mergeCell ref="B114:B115"/>
    <mergeCell ref="A114:A115"/>
    <mergeCell ref="A113:G113"/>
    <mergeCell ref="A110:G110"/>
    <mergeCell ref="A89:G89"/>
    <mergeCell ref="A90:A91"/>
    <mergeCell ref="B90:B91"/>
    <mergeCell ref="A123:G123"/>
    <mergeCell ref="A116:G116"/>
    <mergeCell ref="A92:G92"/>
    <mergeCell ref="A238:B238"/>
    <mergeCell ref="B142:B143"/>
    <mergeCell ref="C142:C143"/>
    <mergeCell ref="D142:F142"/>
    <mergeCell ref="A164:G164"/>
    <mergeCell ref="A140:C140"/>
    <mergeCell ref="A141:G141"/>
  </mergeCells>
  <pageMargins left="0.74803149606299213" right="0.74803149606299213" top="0.39370078740157483" bottom="0.39370078740157483" header="0.51181102362204722" footer="0.51181102362204722"/>
  <pageSetup paperSize="9" scale="50" orientation="portrait" r:id="rId1"/>
  <rowBreaks count="6" manualBreakCount="6">
    <brk id="61" max="15" man="1"/>
    <brk id="140" max="15" man="1"/>
    <brk id="216" max="15" man="1"/>
    <brk id="292" max="15" man="1"/>
    <brk id="370" max="15" man="1"/>
    <brk id="396" max="15" man="1"/>
  </rowBreaks>
  <colBreaks count="1" manualBreakCount="1">
    <brk id="8" max="4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САФАРОВЫ_013</cp:lastModifiedBy>
  <cp:revision>1</cp:revision>
  <cp:lastPrinted>2025-05-30T06:44:40Z</cp:lastPrinted>
  <dcterms:created xsi:type="dcterms:W3CDTF">2020-08-25T06:57:34Z</dcterms:created>
  <dcterms:modified xsi:type="dcterms:W3CDTF">2025-06-01T21:19:46Z</dcterms:modified>
</cp:coreProperties>
</file>